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P-T\"/>
    </mc:Choice>
  </mc:AlternateContent>
  <xr:revisionPtr revIDLastSave="0" documentId="13_ncr:1_{165575D0-AEC5-42E8-82F6-6A696A1CD1E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10-2011" sheetId="6" r:id="rId1"/>
    <sheet name="2011-2012" sheetId="13" r:id="rId2"/>
    <sheet name="2012-13" sheetId="10" r:id="rId3"/>
    <sheet name="2013-14" sheetId="8" r:id="rId4"/>
    <sheet name="2014-15" sheetId="9" r:id="rId5"/>
    <sheet name="2015-16" sheetId="11" r:id="rId6"/>
    <sheet name="2016-17" sheetId="12" r:id="rId7"/>
    <sheet name="2017-18" sheetId="1" r:id="rId8"/>
    <sheet name="2018-19" sheetId="2" r:id="rId9"/>
    <sheet name="2019-20" sheetId="3" r:id="rId10"/>
    <sheet name="2020-21" sheetId="4" r:id="rId11"/>
    <sheet name="2021-22" sheetId="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6" l="1"/>
  <c r="J26" i="6"/>
  <c r="I26" i="6"/>
  <c r="H26" i="6"/>
  <c r="G26" i="6"/>
  <c r="F26" i="6"/>
  <c r="E26" i="6"/>
  <c r="D26" i="6"/>
  <c r="C26" i="6"/>
  <c r="K11" i="6"/>
  <c r="J11" i="6"/>
  <c r="I11" i="6"/>
  <c r="H11" i="6"/>
  <c r="G11" i="6"/>
  <c r="M11" i="6" s="1"/>
  <c r="F11" i="6"/>
  <c r="E11" i="6"/>
  <c r="D11" i="6"/>
  <c r="C11" i="6"/>
  <c r="G25" i="6"/>
  <c r="M25" i="6" s="1"/>
  <c r="F25" i="6"/>
  <c r="L25" i="6" s="1"/>
  <c r="D25" i="6"/>
  <c r="M24" i="6"/>
  <c r="L24" i="6"/>
  <c r="J24" i="6"/>
  <c r="I24" i="6"/>
  <c r="K24" i="6" s="1"/>
  <c r="H24" i="6"/>
  <c r="E24" i="6"/>
  <c r="M23" i="6"/>
  <c r="L23" i="6"/>
  <c r="J23" i="6"/>
  <c r="J25" i="6" s="1"/>
  <c r="I23" i="6"/>
  <c r="K23" i="6" s="1"/>
  <c r="K25" i="6" s="1"/>
  <c r="H23" i="6"/>
  <c r="H25" i="6" s="1"/>
  <c r="E23" i="6"/>
  <c r="E25" i="6" s="1"/>
  <c r="L21" i="6"/>
  <c r="G21" i="6"/>
  <c r="F21" i="6"/>
  <c r="D21" i="6"/>
  <c r="M21" i="6" s="1"/>
  <c r="N20" i="6"/>
  <c r="J20" i="6"/>
  <c r="I20" i="6"/>
  <c r="K20" i="6" s="1"/>
  <c r="H20" i="6"/>
  <c r="E20" i="6"/>
  <c r="N19" i="6"/>
  <c r="J19" i="6"/>
  <c r="I19" i="6"/>
  <c r="K19" i="6" s="1"/>
  <c r="H19" i="6"/>
  <c r="E19" i="6"/>
  <c r="M18" i="6"/>
  <c r="L18" i="6"/>
  <c r="J18" i="6"/>
  <c r="I18" i="6"/>
  <c r="K18" i="6" s="1"/>
  <c r="H18" i="6"/>
  <c r="N18" i="6" s="1"/>
  <c r="E18" i="6"/>
  <c r="M17" i="6"/>
  <c r="L17" i="6"/>
  <c r="K17" i="6"/>
  <c r="J17" i="6"/>
  <c r="I17" i="6"/>
  <c r="H17" i="6"/>
  <c r="E17" i="6"/>
  <c r="E21" i="6" s="1"/>
  <c r="G15" i="6"/>
  <c r="M15" i="6" s="1"/>
  <c r="F15" i="6"/>
  <c r="L15" i="6" s="1"/>
  <c r="D15" i="6"/>
  <c r="L14" i="6"/>
  <c r="N14" i="6" s="1"/>
  <c r="J14" i="6"/>
  <c r="I14" i="6"/>
  <c r="H14" i="6"/>
  <c r="E14" i="6"/>
  <c r="N13" i="6"/>
  <c r="M13" i="6"/>
  <c r="L13" i="6"/>
  <c r="J13" i="6"/>
  <c r="I13" i="6"/>
  <c r="I15" i="6" s="1"/>
  <c r="H13" i="6"/>
  <c r="H15" i="6" s="1"/>
  <c r="E13" i="6"/>
  <c r="E15" i="6" s="1"/>
  <c r="M10" i="6"/>
  <c r="L10" i="6"/>
  <c r="N10" i="6" s="1"/>
  <c r="J10" i="6"/>
  <c r="I10" i="6"/>
  <c r="K10" i="6" s="1"/>
  <c r="H10" i="6"/>
  <c r="E10" i="6"/>
  <c r="M9" i="6"/>
  <c r="L9" i="6"/>
  <c r="J9" i="6"/>
  <c r="I9" i="6"/>
  <c r="K9" i="6" s="1"/>
  <c r="H9" i="6"/>
  <c r="E9" i="6"/>
  <c r="M8" i="6"/>
  <c r="L8" i="6"/>
  <c r="J8" i="6"/>
  <c r="I8" i="6"/>
  <c r="H8" i="6"/>
  <c r="E8" i="6"/>
  <c r="J20" i="13"/>
  <c r="I20" i="13"/>
  <c r="H20" i="13"/>
  <c r="G20" i="13"/>
  <c r="F20" i="13"/>
  <c r="D20" i="13"/>
  <c r="C20" i="13"/>
  <c r="K19" i="13"/>
  <c r="H19" i="13"/>
  <c r="E19" i="13"/>
  <c r="K18" i="13"/>
  <c r="K20" i="13" s="1"/>
  <c r="H18" i="13"/>
  <c r="E18" i="13"/>
  <c r="E20" i="13" s="1"/>
  <c r="J17" i="13"/>
  <c r="I17" i="13"/>
  <c r="G17" i="13"/>
  <c r="F17" i="13"/>
  <c r="D17" i="13"/>
  <c r="C17" i="13"/>
  <c r="K16" i="13"/>
  <c r="H16" i="13"/>
  <c r="E16" i="13"/>
  <c r="K15" i="13"/>
  <c r="K17" i="13" s="1"/>
  <c r="H15" i="13"/>
  <c r="E15" i="13"/>
  <c r="K14" i="13"/>
  <c r="H14" i="13"/>
  <c r="H17" i="13" s="1"/>
  <c r="E14" i="13"/>
  <c r="E17" i="13" s="1"/>
  <c r="K13" i="13"/>
  <c r="J13" i="13"/>
  <c r="I13" i="13"/>
  <c r="G13" i="13"/>
  <c r="G21" i="13" s="1"/>
  <c r="F13" i="13"/>
  <c r="D13" i="13"/>
  <c r="C13" i="13"/>
  <c r="C21" i="13" s="1"/>
  <c r="K12" i="13"/>
  <c r="H12" i="13"/>
  <c r="N12" i="13" s="1"/>
  <c r="E12" i="13"/>
  <c r="K11" i="13"/>
  <c r="H11" i="13"/>
  <c r="N11" i="13" s="1"/>
  <c r="E11" i="13"/>
  <c r="K10" i="13"/>
  <c r="H10" i="13"/>
  <c r="H13" i="13" s="1"/>
  <c r="E10" i="13"/>
  <c r="E13" i="13" s="1"/>
  <c r="J9" i="13"/>
  <c r="J21" i="13" s="1"/>
  <c r="I9" i="13"/>
  <c r="I21" i="13" s="1"/>
  <c r="G9" i="13"/>
  <c r="F9" i="13"/>
  <c r="F21" i="13" s="1"/>
  <c r="E9" i="13"/>
  <c r="E21" i="13" s="1"/>
  <c r="D9" i="13"/>
  <c r="D21" i="13" s="1"/>
  <c r="C9" i="13"/>
  <c r="K8" i="13"/>
  <c r="H8" i="13"/>
  <c r="N8" i="13" s="1"/>
  <c r="E8" i="13"/>
  <c r="K7" i="13"/>
  <c r="K9" i="13" s="1"/>
  <c r="K21" i="13" s="1"/>
  <c r="H7" i="13"/>
  <c r="N7" i="13" s="1"/>
  <c r="E7" i="13"/>
  <c r="K22" i="10"/>
  <c r="J22" i="10"/>
  <c r="I22" i="10"/>
  <c r="H22" i="10"/>
  <c r="G22" i="10"/>
  <c r="F22" i="10"/>
  <c r="E22" i="10"/>
  <c r="D22" i="10"/>
  <c r="C22" i="10"/>
  <c r="K18" i="10"/>
  <c r="J18" i="10"/>
  <c r="I18" i="10"/>
  <c r="H18" i="10"/>
  <c r="G18" i="10"/>
  <c r="F18" i="10"/>
  <c r="E18" i="10"/>
  <c r="D18" i="10"/>
  <c r="C18" i="10"/>
  <c r="K16" i="10"/>
  <c r="J16" i="10"/>
  <c r="I16" i="10"/>
  <c r="H16" i="10"/>
  <c r="G16" i="10"/>
  <c r="F16" i="10"/>
  <c r="E16" i="10"/>
  <c r="D16" i="10"/>
  <c r="C16" i="10"/>
  <c r="K12" i="10"/>
  <c r="J12" i="10"/>
  <c r="I12" i="10"/>
  <c r="H12" i="10"/>
  <c r="G12" i="10"/>
  <c r="F12" i="10"/>
  <c r="E12" i="10"/>
  <c r="D12" i="10"/>
  <c r="C12" i="10"/>
  <c r="K8" i="10"/>
  <c r="J8" i="10"/>
  <c r="I8" i="10"/>
  <c r="H8" i="10"/>
  <c r="G8" i="10"/>
  <c r="F8" i="10"/>
  <c r="E8" i="10"/>
  <c r="D8" i="10"/>
  <c r="C8" i="10"/>
  <c r="D25" i="8"/>
  <c r="L11" i="6" l="1"/>
  <c r="N11" i="6"/>
  <c r="N8" i="6"/>
  <c r="K21" i="6"/>
  <c r="H21" i="6"/>
  <c r="N9" i="6"/>
  <c r="J15" i="6"/>
  <c r="N17" i="6"/>
  <c r="N24" i="6"/>
  <c r="I21" i="6"/>
  <c r="I25" i="6"/>
  <c r="K14" i="6"/>
  <c r="J21" i="6"/>
  <c r="N25" i="6"/>
  <c r="N21" i="6"/>
  <c r="N15" i="6"/>
  <c r="K8" i="6"/>
  <c r="K13" i="6"/>
  <c r="N23" i="6"/>
  <c r="N10" i="13"/>
  <c r="H9" i="13"/>
  <c r="H21" i="13" s="1"/>
  <c r="O7" i="8"/>
  <c r="K15" i="6" l="1"/>
</calcChain>
</file>

<file path=xl/sharedStrings.xml><?xml version="1.0" encoding="utf-8"?>
<sst xmlns="http://schemas.openxmlformats.org/spreadsheetml/2006/main" count="628" uniqueCount="104">
  <si>
    <r>
      <rPr>
        <b/>
        <sz val="16"/>
        <color rgb="FF000000"/>
        <rFont val="Calibri"/>
      </rPr>
      <t xml:space="preserve">KARUR CITY MUNICIPAL CORPORATION
</t>
    </r>
    <r>
      <rPr>
        <b/>
        <sz val="16"/>
        <color rgb="FF000000"/>
        <rFont val="Calibri"/>
      </rPr>
      <t>கரூர்  மாநகராட்சி</t>
    </r>
  </si>
  <si>
    <t>Demand Collection Balance</t>
  </si>
  <si>
    <r>
      <rPr>
        <b/>
        <sz val="12"/>
        <color rgb="FF000000"/>
        <rFont val="Calibri"/>
      </rPr>
      <t xml:space="preserve">Financial Year : </t>
    </r>
    <r>
      <rPr>
        <b/>
        <sz val="12"/>
        <color rgb="FF000000"/>
        <rFont val="Calibri"/>
      </rPr>
      <t>2017-2018</t>
    </r>
    <r>
      <rPr>
        <b/>
        <sz val="14"/>
        <color rgb="FF000000"/>
        <rFont val="calibri"/>
      </rPr>
      <t xml:space="preserve"> </t>
    </r>
  </si>
  <si>
    <t>Tax Type</t>
  </si>
  <si>
    <t/>
  </si>
  <si>
    <t>DCB Type</t>
  </si>
  <si>
    <t>Demand(Lakhs)</t>
  </si>
  <si>
    <t>Collection(Lakhs)</t>
  </si>
  <si>
    <t>Balance (Lakhs)</t>
  </si>
  <si>
    <t>Collection %</t>
  </si>
  <si>
    <r>
      <rPr>
        <b/>
        <sz val="12"/>
        <color rgb="FF000000"/>
        <rFont val="Calibri"/>
      </rPr>
      <t xml:space="preserve">No of 
</t>
    </r>
    <r>
      <rPr>
        <b/>
        <sz val="12"/>
        <color rgb="FF000000"/>
        <rFont val="Calibri"/>
      </rPr>
      <t>Assessment</t>
    </r>
  </si>
  <si>
    <t>Arrear</t>
  </si>
  <si>
    <t xml:space="preserve">Current </t>
  </si>
  <si>
    <t xml:space="preserve">Total </t>
  </si>
  <si>
    <t xml:space="preserve">Arrear </t>
  </si>
  <si>
    <t xml:space="preserve"> Total</t>
  </si>
  <si>
    <t>Current</t>
  </si>
  <si>
    <t>Total</t>
  </si>
  <si>
    <t>1.Property Tax</t>
  </si>
  <si>
    <t>Zone DCB</t>
  </si>
  <si>
    <t>Ward DCB</t>
  </si>
  <si>
    <t>Collectable</t>
  </si>
  <si>
    <t>Government Building</t>
  </si>
  <si>
    <t>Litigation</t>
  </si>
  <si>
    <t>2.Vacant Land Tax</t>
  </si>
  <si>
    <t>3.Profession Tax</t>
  </si>
  <si>
    <t>Individual</t>
  </si>
  <si>
    <t>Organization</t>
  </si>
  <si>
    <t>4.Water Charges</t>
  </si>
  <si>
    <t>7.UnderGround Drainage Charges</t>
  </si>
  <si>
    <t>Grand Total</t>
  </si>
  <si>
    <t>Residential</t>
  </si>
  <si>
    <t>Industrial</t>
  </si>
  <si>
    <t>Edu. Institution</t>
  </si>
  <si>
    <t>Commercial</t>
  </si>
  <si>
    <t>6.SUC Charges</t>
  </si>
  <si>
    <t>5.Non Tax</t>
  </si>
  <si>
    <t>No of 
Assessment</t>
  </si>
  <si>
    <t xml:space="preserve">Financial Year : 2018-2019 </t>
  </si>
  <si>
    <t>KARUR CITY MUNICIPAL CORPORATION
கரூர்  மாநகராட்சி</t>
  </si>
  <si>
    <t xml:space="preserve">Financial Year : 2019-2020 </t>
  </si>
  <si>
    <t xml:space="preserve">Financial Year : 2020-2021 </t>
  </si>
  <si>
    <r>
      <rPr>
        <b/>
        <sz val="12"/>
        <color rgb="FF000000"/>
        <rFont val="Calibri"/>
        <family val="2"/>
      </rPr>
      <t xml:space="preserve">No of 
</t>
    </r>
    <r>
      <rPr>
        <b/>
        <sz val="12"/>
        <color rgb="FF000000"/>
        <rFont val="Calibri"/>
        <family val="2"/>
      </rPr>
      <t>Assessment</t>
    </r>
  </si>
  <si>
    <r>
      <rPr>
        <b/>
        <sz val="12"/>
        <color rgb="FF000000"/>
        <rFont val="Calibri"/>
        <family val="2"/>
      </rPr>
      <t xml:space="preserve">Financial Year : </t>
    </r>
    <r>
      <rPr>
        <b/>
        <sz val="12"/>
        <color rgb="FF000000"/>
        <rFont val="Calibri"/>
        <family val="2"/>
      </rPr>
      <t>2021-2022</t>
    </r>
    <r>
      <rPr>
        <b/>
        <sz val="14"/>
        <color rgb="FF000000"/>
        <rFont val="Calibri"/>
        <family val="2"/>
      </rPr>
      <t xml:space="preserve"> </t>
    </r>
  </si>
  <si>
    <t>Printed Date :30-May-2022 17:49:10 PM</t>
  </si>
  <si>
    <r>
      <rPr>
        <b/>
        <sz val="16"/>
        <color rgb="FF000000"/>
        <rFont val="Calibri"/>
        <family val="2"/>
      </rPr>
      <t xml:space="preserve">KARUR CITY MUNICIPAL CORPORATION
</t>
    </r>
    <r>
      <rPr>
        <b/>
        <sz val="16"/>
        <color rgb="FF000000"/>
        <rFont val="Calibri"/>
        <family val="2"/>
      </rPr>
      <t>கரூர்  மாநகராட்சி</t>
    </r>
  </si>
  <si>
    <t>1.Non Tax</t>
  </si>
  <si>
    <t>Organization(G)</t>
  </si>
  <si>
    <t>Organization(p)</t>
  </si>
  <si>
    <t>Traders</t>
  </si>
  <si>
    <t>4. Property Tax</t>
  </si>
  <si>
    <t>5.Water Charges</t>
  </si>
  <si>
    <t>Financial Year : 2011-2012</t>
  </si>
  <si>
    <t>Demand</t>
  </si>
  <si>
    <t>Collection</t>
  </si>
  <si>
    <t>Balance</t>
  </si>
  <si>
    <t>% of Collection</t>
  </si>
  <si>
    <t>Govt.Building</t>
  </si>
  <si>
    <t>2.VLT</t>
  </si>
  <si>
    <t>3.Professiontax</t>
  </si>
  <si>
    <t>Organizations(G)</t>
  </si>
  <si>
    <t>Organizations(P)</t>
  </si>
  <si>
    <t>4.WaterCharges</t>
  </si>
  <si>
    <r>
      <rPr>
        <b/>
        <u/>
        <sz val="12"/>
        <rFont val="Calibri"/>
        <family val="2"/>
        <scheme val="minor"/>
      </rPr>
      <t>No. of Ass</t>
    </r>
  </si>
  <si>
    <t>5.Nontax</t>
  </si>
  <si>
    <t>6.UGD</t>
  </si>
  <si>
    <t>1.Propertytax</t>
  </si>
  <si>
    <t>No. of Ass</t>
  </si>
  <si>
    <t>ll4ll573</t>
  </si>
  <si>
    <t>I 5.64</t>
  </si>
  <si>
    <r>
      <rPr>
        <sz val="10"/>
        <rFont val="Times New Roman"/>
        <family val="1"/>
      </rPr>
      <t>Tax Type</t>
    </r>
  </si>
  <si>
    <r>
      <rPr>
        <sz val="10"/>
        <rFont val="Times New Roman"/>
        <family val="1"/>
      </rPr>
      <t>Demand</t>
    </r>
  </si>
  <si>
    <r>
      <rPr>
        <sz val="10"/>
        <rFont val="Times New Roman"/>
        <family val="1"/>
      </rPr>
      <t>Collection</t>
    </r>
  </si>
  <si>
    <r>
      <rPr>
        <sz val="10"/>
        <rFont val="Times New Roman"/>
        <family val="1"/>
      </rPr>
      <t>Balance</t>
    </r>
  </si>
  <si>
    <r>
      <rPr>
        <sz val="10"/>
        <rFont val="Times New Roman"/>
        <family val="1"/>
      </rPr>
      <t>% of Collection</t>
    </r>
  </si>
  <si>
    <r>
      <rPr>
        <sz val="10"/>
        <rFont val="Times New Roman"/>
        <family val="1"/>
      </rPr>
      <t>Arrear</t>
    </r>
  </si>
  <si>
    <r>
      <rPr>
        <sz val="10"/>
        <rFont val="Times New Roman"/>
        <family val="1"/>
      </rPr>
      <t>Current</t>
    </r>
  </si>
  <si>
    <r>
      <rPr>
        <sz val="10"/>
        <rFont val="Times New Roman"/>
        <family val="1"/>
      </rPr>
      <t>Total</t>
    </r>
  </si>
  <si>
    <r>
      <rPr>
        <u/>
        <sz val="12"/>
        <rFont val="Times New Roman"/>
        <family val="1"/>
      </rPr>
      <t>Nontax</t>
    </r>
  </si>
  <si>
    <r>
      <rPr>
        <sz val="10"/>
        <rFont val="Times New Roman"/>
        <family val="1"/>
      </rPr>
      <t>Collectable</t>
    </r>
  </si>
  <si>
    <r>
      <rPr>
        <sz val="10"/>
        <rFont val="Times New Roman"/>
        <family val="1"/>
      </rPr>
      <t>Litigation</t>
    </r>
  </si>
  <si>
    <r>
      <rPr>
        <u/>
        <sz val="12"/>
        <rFont val="Times New Roman"/>
        <family val="1"/>
      </rPr>
      <t>Professiontax</t>
    </r>
  </si>
  <si>
    <r>
      <rPr>
        <sz val="10"/>
        <rFont val="Times New Roman"/>
        <family val="1"/>
      </rPr>
      <t>Organizations(G)</t>
    </r>
  </si>
  <si>
    <r>
      <rPr>
        <sz val="10"/>
        <rFont val="Times New Roman"/>
        <family val="1"/>
      </rPr>
      <t>Organizations(P)</t>
    </r>
  </si>
  <si>
    <r>
      <rPr>
        <sz val="10"/>
        <rFont val="Times New Roman"/>
        <family val="1"/>
      </rPr>
      <t>Traders</t>
    </r>
  </si>
  <si>
    <r>
      <rPr>
        <sz val="10"/>
        <rFont val="Times New Roman"/>
        <family val="1"/>
      </rPr>
      <t>Govt.Building</t>
    </r>
  </si>
  <si>
    <r>
      <rPr>
        <u/>
        <sz val="12"/>
        <rFont val="Times New Roman"/>
        <family val="1"/>
      </rPr>
      <t>VLT</t>
    </r>
  </si>
  <si>
    <r>
      <rPr>
        <u/>
        <sz val="12"/>
        <rFont val="Times New Roman"/>
        <family val="1"/>
      </rPr>
      <t>WaterCharges </t>
    </r>
  </si>
  <si>
    <r>
      <rPr>
        <sz val="9"/>
        <rFont val="Times New Roman"/>
        <family val="1"/>
      </rPr>
      <t>Collectable</t>
    </r>
  </si>
  <si>
    <t>Propertytax</t>
  </si>
  <si>
    <t>Financial Year : 2016-2017</t>
  </si>
  <si>
    <t>Financial Year : 2015-2016</t>
  </si>
  <si>
    <t>Financial Year : 2014-2015</t>
  </si>
  <si>
    <t>Financial Year : 2013-2014</t>
  </si>
  <si>
    <t xml:space="preserve">Financial Year : 2012-2013                                                                                                                                                                         </t>
  </si>
  <si>
    <t>Financial Year : 2010-2011</t>
  </si>
  <si>
    <t>PROPERTY TAX</t>
  </si>
  <si>
    <t>PROFESSION TAX</t>
  </si>
  <si>
    <t>WATER CHARGES</t>
  </si>
  <si>
    <t>NONTAX</t>
  </si>
  <si>
    <t>Govt. Buildings</t>
  </si>
  <si>
    <t>Litigations</t>
  </si>
  <si>
    <t xml:space="preserve"> </t>
  </si>
  <si>
    <t>Wayside Villages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</si>
</sst>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0.00;\(0.00\)"/>
  </numFmts>
  <fonts count="37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u/>
      <sz val="12"/>
      <color rgb="FF0000FF"/>
      <name val="Calibri"/>
    </font>
    <font>
      <sz val="12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FF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Calibri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u/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2"/>
    </font>
    <font>
      <b/>
      <u/>
      <sz val="12"/>
      <name val="Times New Roman"/>
      <family val="1"/>
    </font>
    <font>
      <sz val="9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000000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319">
    <xf numFmtId="0" fontId="1" fillId="0" borderId="0" xfId="0" applyFont="1" applyFill="1" applyBorder="1"/>
    <xf numFmtId="0" fontId="4" fillId="2" borderId="3" xfId="0" applyNumberFormat="1" applyFont="1" applyFill="1" applyBorder="1" applyAlignment="1">
      <alignment horizontal="center" vertical="top" wrapText="1" readingOrder="1"/>
    </xf>
    <xf numFmtId="0" fontId="5" fillId="2" borderId="3" xfId="0" applyNumberFormat="1" applyFont="1" applyFill="1" applyBorder="1" applyAlignment="1">
      <alignment horizontal="left" vertical="top" wrapText="1" readingOrder="1"/>
    </xf>
    <xf numFmtId="0" fontId="6" fillId="2" borderId="6" xfId="0" applyNumberFormat="1" applyFont="1" applyFill="1" applyBorder="1" applyAlignment="1">
      <alignment vertical="top" wrapText="1" readingOrder="1"/>
    </xf>
    <xf numFmtId="0" fontId="6" fillId="2" borderId="6" xfId="0" applyNumberFormat="1" applyFont="1" applyFill="1" applyBorder="1" applyAlignment="1">
      <alignment horizontal="right" vertical="top" wrapText="1" readingOrder="1"/>
    </xf>
    <xf numFmtId="164" fontId="6" fillId="2" borderId="6" xfId="0" applyNumberFormat="1" applyFont="1" applyFill="1" applyBorder="1" applyAlignment="1">
      <alignment horizontal="right" vertical="top" wrapText="1" readingOrder="1"/>
    </xf>
    <xf numFmtId="164" fontId="6" fillId="2" borderId="9" xfId="0" applyNumberFormat="1" applyFont="1" applyFill="1" applyBorder="1" applyAlignment="1">
      <alignment horizontal="right" vertical="top" wrapText="1" readingOrder="1"/>
    </xf>
    <xf numFmtId="0" fontId="6" fillId="2" borderId="13" xfId="0" applyNumberFormat="1" applyFont="1" applyFill="1" applyBorder="1" applyAlignment="1">
      <alignment vertical="top" wrapText="1" readingOrder="1"/>
    </xf>
    <xf numFmtId="0" fontId="6" fillId="2" borderId="13" xfId="0" applyNumberFormat="1" applyFont="1" applyFill="1" applyBorder="1" applyAlignment="1">
      <alignment horizontal="right" vertical="top" wrapText="1" readingOrder="1"/>
    </xf>
    <xf numFmtId="164" fontId="6" fillId="2" borderId="13" xfId="0" applyNumberFormat="1" applyFont="1" applyFill="1" applyBorder="1" applyAlignment="1">
      <alignment horizontal="right" vertical="top" wrapText="1" readingOrder="1"/>
    </xf>
    <xf numFmtId="164" fontId="6" fillId="2" borderId="16" xfId="0" applyNumberFormat="1" applyFont="1" applyFill="1" applyBorder="1" applyAlignment="1">
      <alignment horizontal="right" vertical="top" wrapText="1" readingOrder="1"/>
    </xf>
    <xf numFmtId="0" fontId="6" fillId="2" borderId="20" xfId="0" applyNumberFormat="1" applyFont="1" applyFill="1" applyBorder="1" applyAlignment="1">
      <alignment vertical="top" wrapText="1" readingOrder="1"/>
    </xf>
    <xf numFmtId="0" fontId="6" fillId="2" borderId="20" xfId="0" applyNumberFormat="1" applyFont="1" applyFill="1" applyBorder="1" applyAlignment="1">
      <alignment horizontal="right" vertical="top" wrapText="1" readingOrder="1"/>
    </xf>
    <xf numFmtId="164" fontId="6" fillId="2" borderId="20" xfId="0" applyNumberFormat="1" applyFont="1" applyFill="1" applyBorder="1" applyAlignment="1">
      <alignment horizontal="right" vertical="top" wrapText="1" readingOrder="1"/>
    </xf>
    <xf numFmtId="164" fontId="6" fillId="2" borderId="23" xfId="0" applyNumberFormat="1" applyFont="1" applyFill="1" applyBorder="1" applyAlignment="1">
      <alignment horizontal="right" vertical="top" wrapText="1" readingOrder="1"/>
    </xf>
    <xf numFmtId="0" fontId="4" fillId="2" borderId="3" xfId="0" applyNumberFormat="1" applyFont="1" applyFill="1" applyBorder="1" applyAlignment="1">
      <alignment horizontal="right" vertical="top" wrapText="1" readingOrder="1"/>
    </xf>
    <xf numFmtId="164" fontId="4" fillId="2" borderId="3" xfId="0" applyNumberFormat="1" applyFont="1" applyFill="1" applyBorder="1" applyAlignment="1">
      <alignment horizontal="right" vertical="top" wrapText="1" readingOrder="1"/>
    </xf>
    <xf numFmtId="0" fontId="6" fillId="2" borderId="3" xfId="0" applyNumberFormat="1" applyFont="1" applyFill="1" applyBorder="1" applyAlignment="1">
      <alignment vertical="top" wrapText="1" readingOrder="1"/>
    </xf>
    <xf numFmtId="0" fontId="6" fillId="2" borderId="3" xfId="0" applyNumberFormat="1" applyFont="1" applyFill="1" applyBorder="1" applyAlignment="1">
      <alignment horizontal="right" vertical="top" wrapText="1" readingOrder="1"/>
    </xf>
    <xf numFmtId="164" fontId="6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2" borderId="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164" fontId="8" fillId="2" borderId="3" xfId="0" applyNumberFormat="1" applyFont="1" applyFill="1" applyBorder="1" applyAlignment="1">
      <alignment horizontal="right" vertical="top" wrapText="1" readingOrder="1"/>
    </xf>
    <xf numFmtId="0" fontId="8" fillId="2" borderId="3" xfId="0" applyNumberFormat="1" applyFont="1" applyFill="1" applyBorder="1" applyAlignment="1">
      <alignment horizontal="right" vertical="top" wrapText="1" readingOrder="1"/>
    </xf>
    <xf numFmtId="164" fontId="9" fillId="2" borderId="3" xfId="0" applyNumberFormat="1" applyFont="1" applyFill="1" applyBorder="1" applyAlignment="1">
      <alignment horizontal="right" vertical="top" wrapText="1" readingOrder="1"/>
    </xf>
    <xf numFmtId="0" fontId="9" fillId="2" borderId="3" xfId="0" applyNumberFormat="1" applyFont="1" applyFill="1" applyBorder="1" applyAlignment="1">
      <alignment horizontal="right" vertical="top" wrapText="1" readingOrder="1"/>
    </xf>
    <xf numFmtId="0" fontId="9" fillId="2" borderId="3" xfId="0" applyNumberFormat="1" applyFont="1" applyFill="1" applyBorder="1" applyAlignment="1">
      <alignment vertical="top" wrapText="1" readingOrder="1"/>
    </xf>
    <xf numFmtId="0" fontId="10" fillId="2" borderId="3" xfId="0" applyNumberFormat="1" applyFont="1" applyFill="1" applyBorder="1" applyAlignment="1">
      <alignment horizontal="left" vertical="top" wrapText="1" readingOrder="1"/>
    </xf>
    <xf numFmtId="0" fontId="8" fillId="2" borderId="3" xfId="0" applyNumberFormat="1" applyFont="1" applyFill="1" applyBorder="1" applyAlignment="1">
      <alignment horizontal="left" vertical="top" wrapText="1" readingOrder="1"/>
    </xf>
    <xf numFmtId="164" fontId="9" fillId="2" borderId="23" xfId="0" applyNumberFormat="1" applyFont="1" applyFill="1" applyBorder="1" applyAlignment="1">
      <alignment horizontal="right" vertical="top" wrapText="1" readingOrder="1"/>
    </xf>
    <xf numFmtId="164" fontId="9" fillId="2" borderId="20" xfId="0" applyNumberFormat="1" applyFont="1" applyFill="1" applyBorder="1" applyAlignment="1">
      <alignment horizontal="right" vertical="top" wrapText="1" readingOrder="1"/>
    </xf>
    <xf numFmtId="0" fontId="9" fillId="2" borderId="20" xfId="0" applyNumberFormat="1" applyFont="1" applyFill="1" applyBorder="1" applyAlignment="1">
      <alignment horizontal="right" vertical="top" wrapText="1" readingOrder="1"/>
    </xf>
    <xf numFmtId="0" fontId="9" fillId="2" borderId="20" xfId="0" applyNumberFormat="1" applyFont="1" applyFill="1" applyBorder="1" applyAlignment="1">
      <alignment vertical="top" wrapText="1" readingOrder="1"/>
    </xf>
    <xf numFmtId="164" fontId="9" fillId="2" borderId="16" xfId="0" applyNumberFormat="1" applyFont="1" applyFill="1" applyBorder="1" applyAlignment="1">
      <alignment horizontal="right" vertical="top" wrapText="1" readingOrder="1"/>
    </xf>
    <xf numFmtId="164" fontId="9" fillId="2" borderId="13" xfId="0" applyNumberFormat="1" applyFont="1" applyFill="1" applyBorder="1" applyAlignment="1">
      <alignment horizontal="right" vertical="top" wrapText="1" readingOrder="1"/>
    </xf>
    <xf numFmtId="0" fontId="9" fillId="2" borderId="13" xfId="0" applyNumberFormat="1" applyFont="1" applyFill="1" applyBorder="1" applyAlignment="1">
      <alignment horizontal="right" vertical="top" wrapText="1" readingOrder="1"/>
    </xf>
    <xf numFmtId="0" fontId="9" fillId="2" borderId="13" xfId="0" applyNumberFormat="1" applyFont="1" applyFill="1" applyBorder="1" applyAlignment="1">
      <alignment vertical="top" wrapText="1" readingOrder="1"/>
    </xf>
    <xf numFmtId="164" fontId="9" fillId="2" borderId="9" xfId="0" applyNumberFormat="1" applyFont="1" applyFill="1" applyBorder="1" applyAlignment="1">
      <alignment horizontal="right" vertical="top" wrapText="1" readingOrder="1"/>
    </xf>
    <xf numFmtId="164" fontId="9" fillId="2" borderId="6" xfId="0" applyNumberFormat="1" applyFont="1" applyFill="1" applyBorder="1" applyAlignment="1">
      <alignment horizontal="right" vertical="top" wrapText="1" readingOrder="1"/>
    </xf>
    <xf numFmtId="0" fontId="9" fillId="2" borderId="6" xfId="0" applyNumberFormat="1" applyFont="1" applyFill="1" applyBorder="1" applyAlignment="1">
      <alignment horizontal="right" vertical="top" wrapText="1" readingOrder="1"/>
    </xf>
    <xf numFmtId="0" fontId="9" fillId="2" borderId="6" xfId="0" applyNumberFormat="1" applyFont="1" applyFill="1" applyBorder="1" applyAlignment="1">
      <alignment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9" fillId="2" borderId="23" xfId="0" applyNumberFormat="1" applyFont="1" applyFill="1" applyBorder="1" applyAlignment="1">
      <alignment horizontal="right" vertical="top" wrapText="1" readingOrder="1"/>
    </xf>
    <xf numFmtId="164" fontId="8" fillId="2" borderId="0" xfId="0" applyNumberFormat="1" applyFont="1" applyFill="1" applyBorder="1" applyAlignment="1">
      <alignment horizontal="right" vertical="top" wrapText="1" readingOrder="1"/>
    </xf>
    <xf numFmtId="164" fontId="9" fillId="2" borderId="0" xfId="0" applyNumberFormat="1" applyFont="1" applyFill="1" applyBorder="1" applyAlignment="1">
      <alignment horizontal="right" vertical="top" wrapText="1" readingOrder="1"/>
    </xf>
    <xf numFmtId="0" fontId="8" fillId="2" borderId="0" xfId="0" applyNumberFormat="1" applyFont="1" applyFill="1" applyBorder="1" applyAlignment="1">
      <alignment horizontal="center" vertical="top" wrapText="1" readingOrder="1"/>
    </xf>
    <xf numFmtId="0" fontId="11" fillId="2" borderId="3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164" fontId="12" fillId="2" borderId="3" xfId="0" applyNumberFormat="1" applyFont="1" applyFill="1" applyBorder="1" applyAlignment="1">
      <alignment horizontal="right" vertical="top" wrapText="1" readingOrder="1"/>
    </xf>
    <xf numFmtId="0" fontId="12" fillId="2" borderId="3" xfId="0" applyNumberFormat="1" applyFont="1" applyFill="1" applyBorder="1" applyAlignment="1">
      <alignment horizontal="right" vertical="top" wrapText="1" readingOrder="1"/>
    </xf>
    <xf numFmtId="164" fontId="13" fillId="2" borderId="3" xfId="0" applyNumberFormat="1" applyFont="1" applyFill="1" applyBorder="1" applyAlignment="1">
      <alignment horizontal="right" vertical="top" wrapText="1" readingOrder="1"/>
    </xf>
    <xf numFmtId="0" fontId="13" fillId="2" borderId="3" xfId="0" applyNumberFormat="1" applyFont="1" applyFill="1" applyBorder="1" applyAlignment="1">
      <alignment horizontal="right" vertical="top" wrapText="1" readingOrder="1"/>
    </xf>
    <xf numFmtId="0" fontId="13" fillId="2" borderId="3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horizontal="left" vertical="top" wrapText="1" readingOrder="1"/>
    </xf>
    <xf numFmtId="164" fontId="13" fillId="2" borderId="23" xfId="0" applyNumberFormat="1" applyFont="1" applyFill="1" applyBorder="1" applyAlignment="1">
      <alignment horizontal="right" vertical="top" wrapText="1" readingOrder="1"/>
    </xf>
    <xf numFmtId="164" fontId="13" fillId="2" borderId="20" xfId="0" applyNumberFormat="1" applyFont="1" applyFill="1" applyBorder="1" applyAlignment="1">
      <alignment horizontal="right" vertical="top" wrapText="1" readingOrder="1"/>
    </xf>
    <xf numFmtId="0" fontId="13" fillId="2" borderId="20" xfId="0" applyNumberFormat="1" applyFont="1" applyFill="1" applyBorder="1" applyAlignment="1">
      <alignment horizontal="right" vertical="top" wrapText="1" readingOrder="1"/>
    </xf>
    <xf numFmtId="0" fontId="13" fillId="2" borderId="20" xfId="0" applyNumberFormat="1" applyFont="1" applyFill="1" applyBorder="1" applyAlignment="1">
      <alignment vertical="top" wrapText="1" readingOrder="1"/>
    </xf>
    <xf numFmtId="164" fontId="13" fillId="2" borderId="16" xfId="0" applyNumberFormat="1" applyFont="1" applyFill="1" applyBorder="1" applyAlignment="1">
      <alignment horizontal="right" vertical="top" wrapText="1" readingOrder="1"/>
    </xf>
    <xf numFmtId="164" fontId="13" fillId="2" borderId="13" xfId="0" applyNumberFormat="1" applyFont="1" applyFill="1" applyBorder="1" applyAlignment="1">
      <alignment horizontal="right" vertical="top" wrapText="1" readingOrder="1"/>
    </xf>
    <xf numFmtId="0" fontId="13" fillId="2" borderId="13" xfId="0" applyNumberFormat="1" applyFont="1" applyFill="1" applyBorder="1" applyAlignment="1">
      <alignment horizontal="right" vertical="top" wrapText="1" readingOrder="1"/>
    </xf>
    <xf numFmtId="0" fontId="13" fillId="2" borderId="13" xfId="0" applyNumberFormat="1" applyFont="1" applyFill="1" applyBorder="1" applyAlignment="1">
      <alignment vertical="top" wrapText="1" readingOrder="1"/>
    </xf>
    <xf numFmtId="164" fontId="13" fillId="2" borderId="9" xfId="0" applyNumberFormat="1" applyFont="1" applyFill="1" applyBorder="1" applyAlignment="1">
      <alignment horizontal="right" vertical="top" wrapText="1" readingOrder="1"/>
    </xf>
    <xf numFmtId="164" fontId="13" fillId="2" borderId="6" xfId="0" applyNumberFormat="1" applyFont="1" applyFill="1" applyBorder="1" applyAlignment="1">
      <alignment horizontal="right" vertical="top" wrapText="1" readingOrder="1"/>
    </xf>
    <xf numFmtId="0" fontId="13" fillId="2" borderId="6" xfId="0" applyNumberFormat="1" applyFont="1" applyFill="1" applyBorder="1" applyAlignment="1">
      <alignment horizontal="right" vertical="top" wrapText="1" readingOrder="1"/>
    </xf>
    <xf numFmtId="0" fontId="13" fillId="2" borderId="6" xfId="0" applyNumberFormat="1" applyFont="1" applyFill="1" applyBorder="1" applyAlignment="1">
      <alignment vertical="top" wrapText="1" readingOrder="1"/>
    </xf>
    <xf numFmtId="0" fontId="12" fillId="2" borderId="3" xfId="0" applyNumberFormat="1" applyFont="1" applyFill="1" applyBorder="1" applyAlignment="1">
      <alignment horizontal="center" vertical="top" wrapText="1" readingOrder="1"/>
    </xf>
    <xf numFmtId="0" fontId="12" fillId="2" borderId="3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2" fillId="2" borderId="34" xfId="0" applyNumberFormat="1" applyFont="1" applyFill="1" applyBorder="1" applyAlignment="1">
      <alignment vertical="top" wrapText="1" readingOrder="1"/>
    </xf>
    <xf numFmtId="0" fontId="12" fillId="2" borderId="33" xfId="0" applyNumberFormat="1" applyFont="1" applyFill="1" applyBorder="1" applyAlignment="1">
      <alignment vertical="top" wrapText="1" readingOrder="1"/>
    </xf>
    <xf numFmtId="0" fontId="16" fillId="2" borderId="31" xfId="0" applyNumberFormat="1" applyFont="1" applyFill="1" applyBorder="1" applyAlignment="1">
      <alignment vertical="top" wrapText="1"/>
    </xf>
    <xf numFmtId="164" fontId="13" fillId="2" borderId="9" xfId="0" applyNumberFormat="1" applyFont="1" applyFill="1" applyBorder="1" applyAlignment="1">
      <alignment vertical="top" wrapText="1" readingOrder="1"/>
    </xf>
    <xf numFmtId="2" fontId="13" fillId="0" borderId="32" xfId="0" applyNumberFormat="1" applyFont="1" applyFill="1" applyBorder="1" applyAlignment="1">
      <alignment vertical="top" shrinkToFit="1"/>
    </xf>
    <xf numFmtId="164" fontId="13" fillId="2" borderId="6" xfId="0" applyNumberFormat="1" applyFont="1" applyFill="1" applyBorder="1" applyAlignment="1">
      <alignment vertical="top" wrapText="1" readingOrder="1"/>
    </xf>
    <xf numFmtId="164" fontId="13" fillId="2" borderId="11" xfId="0" applyNumberFormat="1" applyFont="1" applyFill="1" applyBorder="1" applyAlignment="1">
      <alignment vertical="top" wrapText="1" readingOrder="1"/>
    </xf>
    <xf numFmtId="164" fontId="13" fillId="2" borderId="12" xfId="0" applyNumberFormat="1" applyFont="1" applyFill="1" applyBorder="1" applyAlignment="1">
      <alignment vertical="top" wrapText="1" readingOrder="1"/>
    </xf>
    <xf numFmtId="164" fontId="13" fillId="2" borderId="23" xfId="0" applyNumberFormat="1" applyFont="1" applyFill="1" applyBorder="1" applyAlignment="1">
      <alignment vertical="top" wrapText="1" readingOrder="1"/>
    </xf>
    <xf numFmtId="164" fontId="13" fillId="2" borderId="25" xfId="0" applyNumberFormat="1" applyFont="1" applyFill="1" applyBorder="1" applyAlignment="1">
      <alignment vertical="top" wrapText="1" readingOrder="1"/>
    </xf>
    <xf numFmtId="164" fontId="12" fillId="2" borderId="3" xfId="0" applyNumberFormat="1" applyFont="1" applyFill="1" applyBorder="1" applyAlignment="1">
      <alignment vertical="top" wrapText="1" readingOrder="1"/>
    </xf>
    <xf numFmtId="164" fontId="13" fillId="2" borderId="16" xfId="0" applyNumberFormat="1" applyFont="1" applyFill="1" applyBorder="1" applyAlignment="1">
      <alignment vertical="top" wrapText="1" readingOrder="1"/>
    </xf>
    <xf numFmtId="164" fontId="13" fillId="2" borderId="18" xfId="0" applyNumberFormat="1" applyFont="1" applyFill="1" applyBorder="1" applyAlignment="1">
      <alignment vertical="top" wrapText="1" readingOrder="1"/>
    </xf>
    <xf numFmtId="164" fontId="12" fillId="2" borderId="5" xfId="0" applyNumberFormat="1" applyFont="1" applyFill="1" applyBorder="1" applyAlignment="1">
      <alignment vertical="top" wrapText="1" readingOrder="1"/>
    </xf>
    <xf numFmtId="0" fontId="20" fillId="0" borderId="32" xfId="0" applyFont="1" applyFill="1" applyBorder="1" applyAlignment="1">
      <alignment horizontal="left" vertical="center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 indent="2"/>
    </xf>
    <xf numFmtId="0" fontId="21" fillId="0" borderId="32" xfId="0" applyFont="1" applyFill="1" applyBorder="1" applyAlignment="1">
      <alignment horizontal="right" vertical="top" wrapText="1" indent="1"/>
    </xf>
    <xf numFmtId="0" fontId="21" fillId="0" borderId="32" xfId="0" applyFont="1" applyFill="1" applyBorder="1" applyAlignment="1">
      <alignment horizontal="left" vertical="top" wrapText="1" indent="3"/>
    </xf>
    <xf numFmtId="0" fontId="21" fillId="0" borderId="32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left" vertical="top" wrapText="1" indent="4"/>
    </xf>
    <xf numFmtId="0" fontId="21" fillId="0" borderId="32" xfId="0" applyFont="1" applyFill="1" applyBorder="1" applyAlignment="1">
      <alignment horizontal="left" vertical="top" wrapText="1" indent="1"/>
    </xf>
    <xf numFmtId="0" fontId="17" fillId="0" borderId="32" xfId="0" applyFont="1" applyFill="1" applyBorder="1" applyAlignment="1">
      <alignment horizontal="left" vertical="top" wrapText="1" indent="1"/>
    </xf>
    <xf numFmtId="0" fontId="19" fillId="0" borderId="32" xfId="0" applyFont="1" applyFill="1" applyBorder="1" applyAlignment="1">
      <alignment horizontal="left" wrapText="1"/>
    </xf>
    <xf numFmtId="0" fontId="18" fillId="0" borderId="32" xfId="0" applyFont="1" applyFill="1" applyBorder="1" applyAlignment="1">
      <alignment horizontal="left" vertical="top" wrapText="1" indent="2"/>
    </xf>
    <xf numFmtId="1" fontId="20" fillId="0" borderId="32" xfId="0" applyNumberFormat="1" applyFont="1" applyFill="1" applyBorder="1" applyAlignment="1">
      <alignment horizontal="left" vertical="top" indent="1" shrinkToFit="1"/>
    </xf>
    <xf numFmtId="2" fontId="19" fillId="0" borderId="32" xfId="0" applyNumberFormat="1" applyFont="1" applyFill="1" applyBorder="1" applyAlignment="1">
      <alignment horizontal="right" vertical="top" indent="1" shrinkToFit="1"/>
    </xf>
    <xf numFmtId="2" fontId="19" fillId="0" borderId="32" xfId="0" applyNumberFormat="1" applyFont="1" applyFill="1" applyBorder="1" applyAlignment="1">
      <alignment horizontal="left" vertical="top" indent="1" shrinkToFit="1"/>
    </xf>
    <xf numFmtId="1" fontId="19" fillId="0" borderId="32" xfId="0" applyNumberFormat="1" applyFont="1" applyFill="1" applyBorder="1" applyAlignment="1">
      <alignment horizontal="left" vertical="top" indent="2" shrinkToFit="1"/>
    </xf>
    <xf numFmtId="2" fontId="19" fillId="0" borderId="32" xfId="0" applyNumberFormat="1" applyFont="1" applyFill="1" applyBorder="1" applyAlignment="1">
      <alignment horizontal="left" vertical="top" indent="2" shrinkToFit="1"/>
    </xf>
    <xf numFmtId="2" fontId="20" fillId="0" borderId="32" xfId="0" applyNumberFormat="1" applyFont="1" applyFill="1" applyBorder="1" applyAlignment="1">
      <alignment horizontal="right" vertical="top" indent="1" shrinkToFit="1"/>
    </xf>
    <xf numFmtId="2" fontId="20" fillId="0" borderId="32" xfId="0" applyNumberFormat="1" applyFont="1" applyFill="1" applyBorder="1" applyAlignment="1">
      <alignment horizontal="left" vertical="top" indent="1" shrinkToFit="1"/>
    </xf>
    <xf numFmtId="0" fontId="17" fillId="0" borderId="32" xfId="0" applyFont="1" applyFill="1" applyBorder="1" applyAlignment="1">
      <alignment horizontal="left" vertical="top" wrapText="1" indent="2"/>
    </xf>
    <xf numFmtId="0" fontId="18" fillId="0" borderId="32" xfId="0" applyFont="1" applyFill="1" applyBorder="1" applyAlignment="1">
      <alignment horizontal="left" vertical="top" wrapText="1" indent="1"/>
    </xf>
    <xf numFmtId="1" fontId="19" fillId="0" borderId="32" xfId="0" applyNumberFormat="1" applyFont="1" applyFill="1" applyBorder="1" applyAlignment="1">
      <alignment horizontal="left" vertical="top" indent="3" shrinkToFit="1"/>
    </xf>
    <xf numFmtId="1" fontId="20" fillId="0" borderId="32" xfId="0" applyNumberFormat="1" applyFont="1" applyFill="1" applyBorder="1" applyAlignment="1">
      <alignment horizontal="left" vertical="top" indent="2" shrinkToFit="1"/>
    </xf>
    <xf numFmtId="2" fontId="20" fillId="0" borderId="32" xfId="0" applyNumberFormat="1" applyFont="1" applyFill="1" applyBorder="1" applyAlignment="1">
      <alignment horizontal="left" vertical="top" indent="2" shrinkToFit="1"/>
    </xf>
    <xf numFmtId="1" fontId="19" fillId="0" borderId="32" xfId="0" applyNumberFormat="1" applyFont="1" applyFill="1" applyBorder="1" applyAlignment="1">
      <alignment horizontal="left" vertical="top" indent="1" shrinkToFit="1"/>
    </xf>
    <xf numFmtId="0" fontId="16" fillId="0" borderId="32" xfId="0" applyFont="1" applyFill="1" applyBorder="1"/>
    <xf numFmtId="164" fontId="13" fillId="0" borderId="32" xfId="0" applyNumberFormat="1" applyFont="1" applyFill="1" applyBorder="1" applyAlignment="1">
      <alignment vertical="top" shrinkToFit="1"/>
    </xf>
    <xf numFmtId="164" fontId="13" fillId="2" borderId="20" xfId="0" applyNumberFormat="1" applyFont="1" applyFill="1" applyBorder="1" applyAlignment="1">
      <alignment vertical="top" wrapText="1" readingOrder="1"/>
    </xf>
    <xf numFmtId="164" fontId="13" fillId="2" borderId="3" xfId="0" applyNumberFormat="1" applyFont="1" applyFill="1" applyBorder="1" applyAlignment="1">
      <alignment vertical="top" wrapText="1" readingOrder="1"/>
    </xf>
    <xf numFmtId="2" fontId="13" fillId="2" borderId="9" xfId="0" applyNumberFormat="1" applyFont="1" applyFill="1" applyBorder="1" applyAlignment="1">
      <alignment vertical="top" wrapText="1" readingOrder="1"/>
    </xf>
    <xf numFmtId="2" fontId="12" fillId="2" borderId="3" xfId="0" applyNumberFormat="1" applyFont="1" applyFill="1" applyBorder="1" applyAlignment="1">
      <alignment vertical="top" wrapText="1" readingOrder="1"/>
    </xf>
    <xf numFmtId="164" fontId="13" fillId="2" borderId="8" xfId="0" applyNumberFormat="1" applyFont="1" applyFill="1" applyBorder="1" applyAlignment="1">
      <alignment vertical="top" wrapText="1" readingOrder="1"/>
    </xf>
    <xf numFmtId="164" fontId="13" fillId="2" borderId="13" xfId="0" applyNumberFormat="1" applyFont="1" applyFill="1" applyBorder="1" applyAlignment="1">
      <alignment vertical="top" wrapText="1" readingOrder="1"/>
    </xf>
    <xf numFmtId="164" fontId="13" fillId="2" borderId="15" xfId="0" applyNumberFormat="1" applyFont="1" applyFill="1" applyBorder="1" applyAlignment="1">
      <alignment vertical="top" wrapText="1" readingOrder="1"/>
    </xf>
    <xf numFmtId="164" fontId="13" fillId="2" borderId="22" xfId="0" applyNumberFormat="1" applyFont="1" applyFill="1" applyBorder="1" applyAlignment="1">
      <alignment vertical="top" wrapText="1" readingOrder="1"/>
    </xf>
    <xf numFmtId="2" fontId="19" fillId="0" borderId="32" xfId="1" applyNumberFormat="1" applyFont="1" applyFill="1" applyBorder="1" applyAlignment="1">
      <alignment horizontal="right" vertical="top" indent="1" shrinkToFit="1"/>
    </xf>
    <xf numFmtId="2" fontId="19" fillId="0" borderId="32" xfId="0" applyNumberFormat="1" applyFont="1" applyFill="1" applyBorder="1" applyAlignment="1">
      <alignment horizontal="left" vertical="top" indent="3" shrinkToFit="1"/>
    </xf>
    <xf numFmtId="2" fontId="19" fillId="0" borderId="32" xfId="0" applyNumberFormat="1" applyFont="1" applyFill="1" applyBorder="1" applyAlignment="1">
      <alignment horizontal="left" wrapText="1"/>
    </xf>
    <xf numFmtId="2" fontId="19" fillId="0" borderId="32" xfId="0" applyNumberFormat="1" applyFont="1" applyFill="1" applyBorder="1" applyAlignment="1">
      <alignment horizontal="left" vertical="top" indent="4" shrinkToFit="1"/>
    </xf>
    <xf numFmtId="2" fontId="1" fillId="0" borderId="32" xfId="0" applyNumberFormat="1" applyFont="1" applyFill="1" applyBorder="1"/>
    <xf numFmtId="2" fontId="20" fillId="0" borderId="32" xfId="0" applyNumberFormat="1" applyFont="1" applyFill="1" applyBorder="1" applyAlignment="1">
      <alignment horizontal="left" vertical="top" indent="3" shrinkToFit="1"/>
    </xf>
    <xf numFmtId="2" fontId="25" fillId="0" borderId="32" xfId="0" applyNumberFormat="1" applyFont="1" applyFill="1" applyBorder="1"/>
    <xf numFmtId="0" fontId="19" fillId="0" borderId="32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26" fillId="0" borderId="32" xfId="0" applyFont="1" applyFill="1" applyBorder="1" applyAlignment="1">
      <alignment horizontal="left" vertical="top" wrapText="1" indent="1"/>
    </xf>
    <xf numFmtId="0" fontId="19" fillId="0" borderId="32" xfId="0" applyFont="1" applyFill="1" applyBorder="1" applyAlignment="1">
      <alignment horizontal="left" vertical="top"/>
    </xf>
    <xf numFmtId="0" fontId="18" fillId="0" borderId="32" xfId="0" applyFont="1" applyFill="1" applyBorder="1" applyAlignment="1">
      <alignment horizontal="left" vertical="center" wrapText="1" indent="1"/>
    </xf>
    <xf numFmtId="2" fontId="0" fillId="0" borderId="32" xfId="0" applyNumberFormat="1" applyFill="1" applyBorder="1" applyAlignment="1">
      <alignment horizontal="right" vertical="top" wrapText="1" indent="1"/>
    </xf>
    <xf numFmtId="0" fontId="19" fillId="0" borderId="32" xfId="0" applyFont="1" applyFill="1" applyBorder="1" applyAlignment="1">
      <alignment horizontal="right" vertical="center" wrapText="1"/>
    </xf>
    <xf numFmtId="2" fontId="19" fillId="0" borderId="32" xfId="0" applyNumberFormat="1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1" fillId="0" borderId="32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27" fillId="0" borderId="32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left" vertical="top" wrapText="1" indent="2"/>
    </xf>
    <xf numFmtId="0" fontId="27" fillId="0" borderId="32" xfId="0" applyFont="1" applyFill="1" applyBorder="1" applyAlignment="1">
      <alignment horizontal="right" vertical="top" wrapText="1" indent="1"/>
    </xf>
    <xf numFmtId="0" fontId="27" fillId="0" borderId="32" xfId="0" applyFont="1" applyFill="1" applyBorder="1" applyAlignment="1">
      <alignment horizontal="left" vertical="top" wrapText="1" indent="3"/>
    </xf>
    <xf numFmtId="0" fontId="27" fillId="0" borderId="32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 indent="1"/>
    </xf>
    <xf numFmtId="0" fontId="26" fillId="0" borderId="32" xfId="0" applyFont="1" applyFill="1" applyBorder="1" applyAlignment="1">
      <alignment horizontal="left" vertical="top" wrapText="1" indent="2"/>
    </xf>
    <xf numFmtId="2" fontId="28" fillId="0" borderId="32" xfId="0" applyNumberFormat="1" applyFont="1" applyFill="1" applyBorder="1" applyAlignment="1">
      <alignment horizontal="right" vertical="top" indent="1" shrinkToFit="1"/>
    </xf>
    <xf numFmtId="2" fontId="28" fillId="0" borderId="32" xfId="0" applyNumberFormat="1" applyFont="1" applyFill="1" applyBorder="1" applyAlignment="1">
      <alignment horizontal="center" vertical="top" shrinkToFit="1"/>
    </xf>
    <xf numFmtId="0" fontId="29" fillId="0" borderId="32" xfId="0" applyFont="1" applyFill="1" applyBorder="1" applyAlignment="1">
      <alignment horizontal="left" vertical="top" wrapText="1" indent="2"/>
    </xf>
    <xf numFmtId="2" fontId="30" fillId="0" borderId="32" xfId="0" applyNumberFormat="1" applyFont="1" applyFill="1" applyBorder="1" applyAlignment="1">
      <alignment horizontal="right" vertical="top" indent="1" shrinkToFit="1"/>
    </xf>
    <xf numFmtId="2" fontId="30" fillId="0" borderId="32" xfId="0" applyNumberFormat="1" applyFont="1" applyFill="1" applyBorder="1" applyAlignment="1">
      <alignment horizontal="center" vertical="top" shrinkToFit="1"/>
    </xf>
    <xf numFmtId="0" fontId="25" fillId="0" borderId="0" xfId="0" applyFont="1" applyFill="1" applyBorder="1"/>
    <xf numFmtId="0" fontId="7" fillId="0" borderId="32" xfId="0" applyFont="1" applyFill="1" applyBorder="1"/>
    <xf numFmtId="0" fontId="27" fillId="0" borderId="37" xfId="0" applyFont="1" applyFill="1" applyBorder="1" applyAlignment="1">
      <alignment horizontal="left" vertical="top" wrapText="1" indent="1"/>
    </xf>
    <xf numFmtId="2" fontId="28" fillId="0" borderId="37" xfId="0" applyNumberFormat="1" applyFont="1" applyFill="1" applyBorder="1" applyAlignment="1">
      <alignment horizontal="right" vertical="top" indent="1" shrinkToFit="1"/>
    </xf>
    <xf numFmtId="2" fontId="28" fillId="0" borderId="37" xfId="0" applyNumberFormat="1" applyFont="1" applyFill="1" applyBorder="1" applyAlignment="1">
      <alignment horizontal="center" vertical="top" shrinkToFit="1"/>
    </xf>
    <xf numFmtId="0" fontId="29" fillId="0" borderId="32" xfId="0" applyFont="1" applyFill="1" applyBorder="1" applyAlignment="1">
      <alignment horizontal="left" vertical="top" wrapText="1" indent="1"/>
    </xf>
    <xf numFmtId="0" fontId="26" fillId="0" borderId="38" xfId="0" applyFont="1" applyFill="1" applyBorder="1" applyAlignment="1">
      <alignment vertical="top" wrapText="1"/>
    </xf>
    <xf numFmtId="0" fontId="26" fillId="0" borderId="39" xfId="0" applyFont="1" applyFill="1" applyBorder="1" applyAlignment="1">
      <alignment vertical="top" wrapText="1"/>
    </xf>
    <xf numFmtId="0" fontId="26" fillId="0" borderId="40" xfId="0" applyFont="1" applyFill="1" applyBorder="1" applyAlignment="1">
      <alignment vertical="top" wrapText="1"/>
    </xf>
    <xf numFmtId="0" fontId="31" fillId="0" borderId="39" xfId="0" applyFont="1" applyFill="1" applyBorder="1" applyAlignment="1">
      <alignment vertical="top" wrapText="1"/>
    </xf>
    <xf numFmtId="0" fontId="31" fillId="0" borderId="38" xfId="0" applyFont="1" applyFill="1" applyBorder="1" applyAlignment="1">
      <alignment vertical="top" wrapText="1"/>
    </xf>
    <xf numFmtId="0" fontId="26" fillId="0" borderId="32" xfId="0" applyFont="1" applyFill="1" applyBorder="1" applyAlignment="1">
      <alignment vertical="top" wrapText="1"/>
    </xf>
    <xf numFmtId="0" fontId="32" fillId="0" borderId="32" xfId="0" applyFont="1" applyFill="1" applyBorder="1" applyAlignment="1">
      <alignment horizontal="left" vertical="top" wrapText="1" indent="1"/>
    </xf>
    <xf numFmtId="2" fontId="27" fillId="0" borderId="32" xfId="0" applyNumberFormat="1" applyFont="1" applyFill="1" applyBorder="1" applyAlignment="1">
      <alignment horizontal="right" vertical="top" wrapText="1" indent="1"/>
    </xf>
    <xf numFmtId="2" fontId="0" fillId="0" borderId="32" xfId="0" applyNumberFormat="1" applyFill="1" applyBorder="1" applyAlignment="1">
      <alignment horizontal="left" vertical="top" indent="4"/>
    </xf>
    <xf numFmtId="2" fontId="0" fillId="0" borderId="32" xfId="0" applyNumberFormat="1" applyFill="1" applyBorder="1" applyAlignment="1">
      <alignment horizontal="left" vertical="top" wrapText="1" indent="4"/>
    </xf>
    <xf numFmtId="0" fontId="18" fillId="0" borderId="32" xfId="0" applyFont="1" applyFill="1" applyBorder="1" applyAlignment="1">
      <alignment horizontal="right" vertical="center" wrapText="1"/>
    </xf>
    <xf numFmtId="2" fontId="20" fillId="0" borderId="32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" fontId="20" fillId="0" borderId="32" xfId="0" applyNumberFormat="1" applyFont="1" applyFill="1" applyBorder="1" applyAlignment="1">
      <alignment vertical="top" shrinkToFit="1"/>
    </xf>
    <xf numFmtId="2" fontId="19" fillId="0" borderId="32" xfId="0" applyNumberFormat="1" applyFont="1" applyFill="1" applyBorder="1" applyAlignment="1">
      <alignment vertical="top" shrinkToFit="1"/>
    </xf>
    <xf numFmtId="1" fontId="19" fillId="0" borderId="32" xfId="0" applyNumberFormat="1" applyFont="1" applyFill="1" applyBorder="1" applyAlignment="1">
      <alignment vertical="top" shrinkToFit="1"/>
    </xf>
    <xf numFmtId="2" fontId="20" fillId="0" borderId="32" xfId="0" applyNumberFormat="1" applyFont="1" applyFill="1" applyBorder="1" applyAlignment="1">
      <alignment vertical="top" shrinkToFit="1"/>
    </xf>
    <xf numFmtId="0" fontId="19" fillId="0" borderId="32" xfId="0" applyFont="1" applyFill="1" applyBorder="1" applyAlignment="1">
      <alignment vertical="center" wrapText="1"/>
    </xf>
    <xf numFmtId="2" fontId="19" fillId="0" borderId="32" xfId="0" applyNumberFormat="1" applyFont="1" applyFill="1" applyBorder="1" applyAlignment="1">
      <alignment vertical="center" wrapText="1"/>
    </xf>
    <xf numFmtId="2" fontId="20" fillId="0" borderId="32" xfId="0" applyNumberFormat="1" applyFont="1" applyFill="1" applyBorder="1" applyAlignment="1">
      <alignment vertical="center" shrinkToFit="1"/>
    </xf>
    <xf numFmtId="0" fontId="18" fillId="0" borderId="32" xfId="0" applyFont="1" applyFill="1" applyBorder="1" applyAlignment="1">
      <alignment vertical="top" wrapText="1"/>
    </xf>
    <xf numFmtId="1" fontId="20" fillId="0" borderId="32" xfId="0" applyNumberFormat="1" applyFont="1" applyFill="1" applyBorder="1" applyAlignment="1">
      <alignment horizontal="right" vertical="center" shrinkToFit="1"/>
    </xf>
    <xf numFmtId="2" fontId="19" fillId="0" borderId="32" xfId="0" applyNumberFormat="1" applyFont="1" applyFill="1" applyBorder="1" applyAlignment="1">
      <alignment horizontal="right" vertical="center" shrinkToFit="1"/>
    </xf>
    <xf numFmtId="1" fontId="19" fillId="0" borderId="32" xfId="0" applyNumberFormat="1" applyFont="1" applyFill="1" applyBorder="1" applyAlignment="1">
      <alignment horizontal="right" vertical="center" shrinkToFit="1"/>
    </xf>
    <xf numFmtId="2" fontId="18" fillId="0" borderId="32" xfId="0" applyNumberFormat="1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vertical="center" wrapText="1"/>
    </xf>
    <xf numFmtId="2" fontId="20" fillId="0" borderId="32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right" vertical="center"/>
    </xf>
    <xf numFmtId="0" fontId="18" fillId="0" borderId="32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wrapText="1"/>
    </xf>
    <xf numFmtId="0" fontId="21" fillId="0" borderId="32" xfId="0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2" fillId="2" borderId="3" xfId="0" applyNumberFormat="1" applyFont="1" applyFill="1" applyBorder="1" applyAlignment="1">
      <alignment horizontal="right" vertical="top" wrapText="1" readingOrder="1"/>
    </xf>
    <xf numFmtId="0" fontId="16" fillId="0" borderId="5" xfId="0" applyNumberFormat="1" applyFont="1" applyFill="1" applyBorder="1" applyAlignment="1">
      <alignment vertical="top" wrapText="1"/>
    </xf>
    <xf numFmtId="0" fontId="12" fillId="2" borderId="3" xfId="0" applyNumberFormat="1" applyFont="1" applyFill="1" applyBorder="1" applyAlignment="1">
      <alignment horizontal="left" vertical="top" wrapText="1" readingOrder="1"/>
    </xf>
    <xf numFmtId="0" fontId="16" fillId="2" borderId="12" xfId="0" applyNumberFormat="1" applyFont="1" applyFill="1" applyBorder="1" applyAlignment="1">
      <alignment vertical="top" wrapText="1"/>
    </xf>
    <xf numFmtId="0" fontId="16" fillId="2" borderId="19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vertical="top" wrapText="1"/>
    </xf>
    <xf numFmtId="0" fontId="12" fillId="2" borderId="19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Font="1" applyFill="1" applyBorder="1"/>
    <xf numFmtId="0" fontId="12" fillId="0" borderId="0" xfId="0" applyNumberFormat="1" applyFont="1" applyFill="1" applyBorder="1" applyAlignment="1">
      <alignment horizontal="right" vertical="top" wrapText="1" readingOrder="1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2" fillId="2" borderId="3" xfId="0" applyNumberFormat="1" applyFont="1" applyFill="1" applyBorder="1" applyAlignment="1">
      <alignment horizontal="center" vertical="top" wrapText="1" readingOrder="1"/>
    </xf>
    <xf numFmtId="0" fontId="16" fillId="0" borderId="4" xfId="0" applyNumberFormat="1" applyFont="1" applyFill="1" applyBorder="1" applyAlignment="1">
      <alignment vertical="top" wrapText="1"/>
    </xf>
    <xf numFmtId="0" fontId="29" fillId="0" borderId="32" xfId="0" applyFont="1" applyFill="1" applyBorder="1" applyAlignment="1">
      <alignment horizontal="center" vertical="top" wrapText="1"/>
    </xf>
    <xf numFmtId="0" fontId="15" fillId="0" borderId="32" xfId="0" applyNumberFormat="1" applyFont="1" applyFill="1" applyBorder="1" applyAlignment="1">
      <alignment horizontal="center" vertical="top" wrapText="1" readingOrder="1"/>
    </xf>
    <xf numFmtId="0" fontId="14" fillId="0" borderId="32" xfId="0" applyNumberFormat="1" applyFont="1" applyFill="1" applyBorder="1" applyAlignment="1">
      <alignment horizontal="center" vertical="top" wrapText="1" readingOrder="1"/>
    </xf>
    <xf numFmtId="0" fontId="12" fillId="0" borderId="41" xfId="0" applyNumberFormat="1" applyFont="1" applyFill="1" applyBorder="1" applyAlignment="1">
      <alignment horizontal="left" vertical="top" wrapText="1" readingOrder="1"/>
    </xf>
    <xf numFmtId="0" fontId="12" fillId="0" borderId="42" xfId="0" applyNumberFormat="1" applyFont="1" applyFill="1" applyBorder="1" applyAlignment="1">
      <alignment horizontal="left" vertical="top" wrapText="1" readingOrder="1"/>
    </xf>
    <xf numFmtId="0" fontId="12" fillId="0" borderId="43" xfId="0" applyNumberFormat="1" applyFont="1" applyFill="1" applyBorder="1" applyAlignment="1">
      <alignment horizontal="left" vertical="top" wrapText="1" readingOrder="1"/>
    </xf>
    <xf numFmtId="0" fontId="27" fillId="0" borderId="32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left" vertical="top" wrapText="1" indent="7"/>
    </xf>
    <xf numFmtId="0" fontId="27" fillId="0" borderId="32" xfId="0" applyFont="1" applyFill="1" applyBorder="1" applyAlignment="1">
      <alignment horizontal="left" vertical="top" wrapText="1" indent="5"/>
    </xf>
    <xf numFmtId="0" fontId="23" fillId="0" borderId="32" xfId="0" applyFont="1" applyFill="1" applyBorder="1" applyAlignment="1">
      <alignment horizontal="left" vertical="top"/>
    </xf>
    <xf numFmtId="0" fontId="21" fillId="0" borderId="32" xfId="0" applyFont="1" applyFill="1" applyBorder="1" applyAlignment="1">
      <alignment horizontal="center" vertical="top" wrapText="1"/>
    </xf>
    <xf numFmtId="0" fontId="21" fillId="0" borderId="32" xfId="0" applyFont="1" applyFill="1" applyBorder="1" applyAlignment="1">
      <alignment horizontal="left" vertical="top" wrapText="1" indent="7"/>
    </xf>
    <xf numFmtId="0" fontId="21" fillId="0" borderId="32" xfId="0" applyFont="1" applyFill="1" applyBorder="1" applyAlignment="1">
      <alignment horizontal="left" vertical="top" wrapText="1" indent="6"/>
    </xf>
    <xf numFmtId="0" fontId="20" fillId="0" borderId="35" xfId="0" applyFont="1" applyFill="1" applyBorder="1" applyAlignment="1">
      <alignment horizontal="left" vertical="top"/>
    </xf>
    <xf numFmtId="0" fontId="20" fillId="0" borderId="37" xfId="0" applyFont="1" applyFill="1" applyBorder="1" applyAlignment="1">
      <alignment horizontal="left" vertical="top"/>
    </xf>
    <xf numFmtId="0" fontId="20" fillId="0" borderId="36" xfId="0" applyFont="1" applyFill="1" applyBorder="1" applyAlignment="1">
      <alignment horizontal="left" vertical="top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2" borderId="3" xfId="0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164" fontId="6" fillId="2" borderId="21" xfId="0" applyNumberFormat="1" applyFont="1" applyFill="1" applyBorder="1" applyAlignment="1">
      <alignment horizontal="right" vertical="top" wrapText="1" readingOrder="1"/>
    </xf>
    <xf numFmtId="0" fontId="1" fillId="2" borderId="22" xfId="0" applyNumberFormat="1" applyFont="1" applyFill="1" applyBorder="1" applyAlignment="1">
      <alignment vertical="top" wrapText="1"/>
    </xf>
    <xf numFmtId="164" fontId="6" fillId="2" borderId="24" xfId="0" applyNumberFormat="1" applyFont="1" applyFill="1" applyBorder="1" applyAlignment="1">
      <alignment horizontal="right" vertical="top" wrapText="1" readingOrder="1"/>
    </xf>
    <xf numFmtId="0" fontId="1" fillId="2" borderId="25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right" vertical="top" wrapText="1" readingOrder="1"/>
    </xf>
    <xf numFmtId="164" fontId="4" fillId="2" borderId="3" xfId="0" applyNumberFormat="1" applyFont="1" applyFill="1" applyBorder="1" applyAlignment="1">
      <alignment horizontal="right" vertical="top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top" wrapText="1" readingOrder="1"/>
    </xf>
    <xf numFmtId="0" fontId="1" fillId="2" borderId="12" xfId="0" applyNumberFormat="1" applyFont="1" applyFill="1" applyBorder="1" applyAlignment="1">
      <alignment vertical="top" wrapText="1"/>
    </xf>
    <xf numFmtId="0" fontId="1" fillId="2" borderId="19" xfId="0" applyNumberFormat="1" applyFont="1" applyFill="1" applyBorder="1" applyAlignment="1">
      <alignment vertical="top" wrapText="1"/>
    </xf>
    <xf numFmtId="164" fontId="6" fillId="2" borderId="7" xfId="0" applyNumberFormat="1" applyFont="1" applyFill="1" applyBorder="1" applyAlignment="1">
      <alignment horizontal="right" vertical="top" wrapText="1" readingOrder="1"/>
    </xf>
    <xf numFmtId="0" fontId="1" fillId="2" borderId="8" xfId="0" applyNumberFormat="1" applyFont="1" applyFill="1" applyBorder="1" applyAlignment="1">
      <alignment vertical="top" wrapText="1"/>
    </xf>
    <xf numFmtId="164" fontId="6" fillId="2" borderId="10" xfId="0" applyNumberFormat="1" applyFont="1" applyFill="1" applyBorder="1" applyAlignment="1">
      <alignment horizontal="right" vertical="top" wrapText="1" readingOrder="1"/>
    </xf>
    <xf numFmtId="0" fontId="1" fillId="2" borderId="11" xfId="0" applyNumberFormat="1" applyFont="1" applyFill="1" applyBorder="1" applyAlignment="1">
      <alignment vertical="top" wrapText="1"/>
    </xf>
    <xf numFmtId="164" fontId="6" fillId="2" borderId="14" xfId="0" applyNumberFormat="1" applyFont="1" applyFill="1" applyBorder="1" applyAlignment="1">
      <alignment horizontal="right" vertical="top" wrapText="1" readingOrder="1"/>
    </xf>
    <xf numFmtId="0" fontId="1" fillId="2" borderId="15" xfId="0" applyNumberFormat="1" applyFont="1" applyFill="1" applyBorder="1" applyAlignment="1">
      <alignment vertical="top" wrapText="1"/>
    </xf>
    <xf numFmtId="164" fontId="6" fillId="2" borderId="17" xfId="0" applyNumberFormat="1" applyFont="1" applyFill="1" applyBorder="1" applyAlignment="1">
      <alignment horizontal="right" vertical="top" wrapText="1" readingOrder="1"/>
    </xf>
    <xf numFmtId="0" fontId="1" fillId="2" borderId="18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2" borderId="26" xfId="0" applyNumberFormat="1" applyFont="1" applyFill="1" applyBorder="1" applyAlignment="1">
      <alignment vertical="top" wrapText="1"/>
    </xf>
    <xf numFmtId="0" fontId="1" fillId="0" borderId="28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27" xfId="0" applyNumberFormat="1" applyFont="1" applyFill="1" applyBorder="1" applyAlignment="1">
      <alignment vertical="top" wrapText="1"/>
    </xf>
    <xf numFmtId="164" fontId="6" fillId="2" borderId="29" xfId="0" applyNumberFormat="1" applyFont="1" applyFill="1" applyBorder="1" applyAlignment="1">
      <alignment horizontal="right" vertical="top" wrapText="1" readingOrder="1"/>
    </xf>
    <xf numFmtId="0" fontId="1" fillId="2" borderId="5" xfId="0" applyNumberFormat="1" applyFont="1" applyFill="1" applyBorder="1" applyAlignment="1">
      <alignment vertical="top" wrapText="1"/>
    </xf>
    <xf numFmtId="164" fontId="6" fillId="2" borderId="30" xfId="0" applyNumberFormat="1" applyFont="1" applyFill="1" applyBorder="1" applyAlignment="1">
      <alignment horizontal="right" vertical="top" wrapText="1" readingOrder="1"/>
    </xf>
    <xf numFmtId="0" fontId="8" fillId="2" borderId="3" xfId="0" applyNumberFormat="1" applyFont="1" applyFill="1" applyBorder="1" applyAlignment="1">
      <alignment horizontal="right" vertical="top" wrapText="1" readingOrder="1"/>
    </xf>
    <xf numFmtId="0" fontId="7" fillId="0" borderId="4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horizontal="right" vertical="top" wrapText="1" readingOrder="1"/>
    </xf>
    <xf numFmtId="164" fontId="9" fillId="2" borderId="29" xfId="0" applyNumberFormat="1" applyFont="1" applyFill="1" applyBorder="1" applyAlignment="1">
      <alignment horizontal="right" vertical="top" wrapText="1" readingOrder="1"/>
    </xf>
    <xf numFmtId="0" fontId="7" fillId="2" borderId="5" xfId="0" applyNumberFormat="1" applyFont="1" applyFill="1" applyBorder="1" applyAlignment="1">
      <alignment vertical="top" wrapText="1"/>
    </xf>
    <xf numFmtId="164" fontId="9" fillId="2" borderId="30" xfId="0" applyNumberFormat="1" applyFont="1" applyFill="1" applyBorder="1" applyAlignment="1">
      <alignment horizontal="right" vertical="top" wrapText="1" readingOrder="1"/>
    </xf>
    <xf numFmtId="0" fontId="8" fillId="2" borderId="3" xfId="0" applyNumberFormat="1" applyFont="1" applyFill="1" applyBorder="1" applyAlignment="1">
      <alignment horizontal="left" vertical="top" wrapText="1" readingOrder="1"/>
    </xf>
    <xf numFmtId="0" fontId="7" fillId="2" borderId="12" xfId="0" applyNumberFormat="1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vertical="top" wrapText="1"/>
    </xf>
    <xf numFmtId="0" fontId="10" fillId="2" borderId="3" xfId="0" applyNumberFormat="1" applyFont="1" applyFill="1" applyBorder="1" applyAlignment="1">
      <alignment horizontal="left" vertical="top" wrapText="1" readingOrder="1"/>
    </xf>
    <xf numFmtId="164" fontId="9" fillId="2" borderId="7" xfId="0" applyNumberFormat="1" applyFont="1" applyFill="1" applyBorder="1" applyAlignment="1">
      <alignment horizontal="right" vertical="top" wrapText="1" readingOrder="1"/>
    </xf>
    <xf numFmtId="0" fontId="7" fillId="2" borderId="8" xfId="0" applyNumberFormat="1" applyFont="1" applyFill="1" applyBorder="1" applyAlignment="1">
      <alignment vertical="top" wrapText="1"/>
    </xf>
    <xf numFmtId="164" fontId="9" fillId="2" borderId="14" xfId="0" applyNumberFormat="1" applyFont="1" applyFill="1" applyBorder="1" applyAlignment="1">
      <alignment horizontal="right" vertical="top" wrapText="1" readingOrder="1"/>
    </xf>
    <xf numFmtId="0" fontId="7" fillId="2" borderId="15" xfId="0" applyNumberFormat="1" applyFont="1" applyFill="1" applyBorder="1" applyAlignment="1">
      <alignment vertical="top" wrapText="1"/>
    </xf>
    <xf numFmtId="164" fontId="9" fillId="2" borderId="10" xfId="0" applyNumberFormat="1" applyFont="1" applyFill="1" applyBorder="1" applyAlignment="1">
      <alignment horizontal="right" vertical="top" wrapText="1" readingOrder="1"/>
    </xf>
    <xf numFmtId="0" fontId="7" fillId="2" borderId="11" xfId="0" applyNumberFormat="1" applyFont="1" applyFill="1" applyBorder="1" applyAlignment="1">
      <alignment vertical="top" wrapText="1"/>
    </xf>
    <xf numFmtId="164" fontId="9" fillId="2" borderId="17" xfId="0" applyNumberFormat="1" applyFont="1" applyFill="1" applyBorder="1" applyAlignment="1">
      <alignment horizontal="right" vertical="top" wrapText="1" readingOrder="1"/>
    </xf>
    <xf numFmtId="0" fontId="7" fillId="2" borderId="18" xfId="0" applyNumberFormat="1" applyFont="1" applyFill="1" applyBorder="1" applyAlignment="1">
      <alignment vertical="top" wrapText="1"/>
    </xf>
    <xf numFmtId="164" fontId="9" fillId="2" borderId="21" xfId="0" applyNumberFormat="1" applyFont="1" applyFill="1" applyBorder="1" applyAlignment="1">
      <alignment horizontal="right" vertical="top" wrapText="1" readingOrder="1"/>
    </xf>
    <xf numFmtId="0" fontId="7" fillId="2" borderId="22" xfId="0" applyNumberFormat="1" applyFont="1" applyFill="1" applyBorder="1" applyAlignment="1">
      <alignment vertical="top" wrapText="1"/>
    </xf>
    <xf numFmtId="164" fontId="9" fillId="2" borderId="24" xfId="0" applyNumberFormat="1" applyFont="1" applyFill="1" applyBorder="1" applyAlignment="1">
      <alignment horizontal="right" vertical="top" wrapText="1" readingOrder="1"/>
    </xf>
    <xf numFmtId="0" fontId="7" fillId="2" borderId="25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7" fillId="2" borderId="26" xfId="0" applyNumberFormat="1" applyFont="1" applyFill="1" applyBorder="1" applyAlignment="1">
      <alignment vertical="top" wrapText="1"/>
    </xf>
    <xf numFmtId="0" fontId="7" fillId="0" borderId="28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0" fontId="7" fillId="0" borderId="27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2" borderId="3" xfId="0" applyNumberFormat="1" applyFont="1" applyFill="1" applyBorder="1" applyAlignment="1">
      <alignment horizontal="center" vertical="top" wrapText="1" readingOrder="1"/>
    </xf>
    <xf numFmtId="164" fontId="12" fillId="2" borderId="3" xfId="0" applyNumberFormat="1" applyFont="1" applyFill="1" applyBorder="1" applyAlignment="1">
      <alignment horizontal="right" vertical="top" wrapText="1" readingOrder="1"/>
    </xf>
    <xf numFmtId="164" fontId="13" fillId="2" borderId="29" xfId="0" applyNumberFormat="1" applyFont="1" applyFill="1" applyBorder="1" applyAlignment="1">
      <alignment horizontal="right" vertical="top" wrapText="1" readingOrder="1"/>
    </xf>
    <xf numFmtId="164" fontId="13" fillId="2" borderId="30" xfId="0" applyNumberFormat="1" applyFont="1" applyFill="1" applyBorder="1" applyAlignment="1">
      <alignment horizontal="right" vertical="top" wrapText="1" readingOrder="1"/>
    </xf>
    <xf numFmtId="164" fontId="13" fillId="2" borderId="7" xfId="0" applyNumberFormat="1" applyFont="1" applyFill="1" applyBorder="1" applyAlignment="1">
      <alignment horizontal="right" vertical="top" wrapText="1" readingOrder="1"/>
    </xf>
    <xf numFmtId="164" fontId="13" fillId="2" borderId="14" xfId="0" applyNumberFormat="1" applyFont="1" applyFill="1" applyBorder="1" applyAlignment="1">
      <alignment horizontal="right" vertical="top" wrapText="1" readingOrder="1"/>
    </xf>
    <xf numFmtId="164" fontId="13" fillId="2" borderId="21" xfId="0" applyNumberFormat="1" applyFont="1" applyFill="1" applyBorder="1" applyAlignment="1">
      <alignment horizontal="right" vertical="top" wrapText="1" readingOrder="1"/>
    </xf>
    <xf numFmtId="164" fontId="13" fillId="2" borderId="24" xfId="0" applyNumberFormat="1" applyFont="1" applyFill="1" applyBorder="1" applyAlignment="1">
      <alignment horizontal="right" vertical="top" wrapText="1" readingOrder="1"/>
    </xf>
    <xf numFmtId="164" fontId="13" fillId="2" borderId="10" xfId="0" applyNumberFormat="1" applyFont="1" applyFill="1" applyBorder="1" applyAlignment="1">
      <alignment horizontal="right" vertical="top" wrapText="1" readingOrder="1"/>
    </xf>
    <xf numFmtId="164" fontId="13" fillId="2" borderId="17" xfId="0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4" fillId="0" borderId="0" xfId="0" applyNumberFormat="1" applyFont="1" applyFill="1" applyBorder="1" applyAlignment="1">
      <alignment horizontal="center" vertical="top" wrapText="1" readingOrder="1"/>
    </xf>
    <xf numFmtId="0" fontId="34" fillId="0" borderId="32" xfId="0" applyFont="1" applyBorder="1"/>
    <xf numFmtId="0" fontId="35" fillId="0" borderId="32" xfId="0" applyFont="1" applyBorder="1"/>
    <xf numFmtId="0" fontId="35" fillId="0" borderId="32" xfId="0" applyFont="1" applyBorder="1" applyAlignment="1">
      <alignment horizontal="center"/>
    </xf>
    <xf numFmtId="0" fontId="35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0" borderId="0" xfId="0" applyFont="1" applyFill="1" applyBorder="1"/>
    <xf numFmtId="2" fontId="35" fillId="0" borderId="32" xfId="0" applyNumberFormat="1" applyFont="1" applyBorder="1" applyAlignment="1">
      <alignment horizontal="right"/>
    </xf>
    <xf numFmtId="9" fontId="35" fillId="0" borderId="32" xfId="0" applyNumberFormat="1" applyFont="1" applyBorder="1" applyAlignment="1">
      <alignment horizontal="right" vertical="center"/>
    </xf>
    <xf numFmtId="2" fontId="35" fillId="0" borderId="32" xfId="0" applyNumberFormat="1" applyFont="1" applyBorder="1" applyAlignment="1">
      <alignment horizontal="right" vertical="center" wrapText="1"/>
    </xf>
    <xf numFmtId="2" fontId="35" fillId="0" borderId="32" xfId="0" applyNumberFormat="1" applyFont="1" applyBorder="1" applyAlignment="1">
      <alignment horizontal="right" vertical="center"/>
    </xf>
    <xf numFmtId="0" fontId="35" fillId="0" borderId="32" xfId="0" applyFont="1" applyBorder="1" applyAlignment="1">
      <alignment horizontal="right"/>
    </xf>
    <xf numFmtId="0" fontId="36" fillId="2" borderId="44" xfId="0" applyNumberFormat="1" applyFont="1" applyFill="1" applyBorder="1" applyAlignment="1">
      <alignment horizontal="center" vertical="top" wrapText="1" readingOrder="1"/>
    </xf>
    <xf numFmtId="0" fontId="36" fillId="2" borderId="45" xfId="0" applyNumberFormat="1" applyFont="1" applyFill="1" applyBorder="1" applyAlignment="1">
      <alignment vertical="top" wrapText="1" readingOrder="1"/>
    </xf>
    <xf numFmtId="0" fontId="35" fillId="0" borderId="32" xfId="0" applyFont="1" applyFill="1" applyBorder="1"/>
    <xf numFmtId="2" fontId="7" fillId="0" borderId="32" xfId="0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80808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175151</xdr:colOff>
      <xdr:row>27</xdr:row>
      <xdr:rowOff>136681</xdr:rowOff>
    </xdr:from>
    <xdr:ext cx="39052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5151" y="4908706"/>
          <a:ext cx="390525" cy="0"/>
        </a:xfrm>
        <a:custGeom>
          <a:avLst/>
          <a:gdLst/>
          <a:ahLst/>
          <a:cxnLst/>
          <a:rect l="0" t="0" r="0" b="0"/>
          <a:pathLst>
            <a:path w="390525">
              <a:moveTo>
                <a:pt x="0" y="0"/>
              </a:moveTo>
              <a:lnTo>
                <a:pt x="389902" y="0"/>
              </a:lnTo>
            </a:path>
          </a:pathLst>
        </a:custGeom>
        <a:ln w="9144">
          <a:solidFill>
            <a:srgbClr val="0F0F0F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165965</xdr:colOff>
      <xdr:row>24</xdr:row>
      <xdr:rowOff>0</xdr:rowOff>
    </xdr:from>
    <xdr:ext cx="445134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65965" y="5080843"/>
          <a:ext cx="445134" cy="0"/>
        </a:xfrm>
        <a:custGeom>
          <a:avLst/>
          <a:gdLst/>
          <a:ahLst/>
          <a:cxnLst/>
          <a:rect l="0" t="0" r="0" b="0"/>
          <a:pathLst>
            <a:path w="445134">
              <a:moveTo>
                <a:pt x="0" y="0"/>
              </a:moveTo>
              <a:lnTo>
                <a:pt x="444603" y="0"/>
              </a:lnTo>
            </a:path>
          </a:pathLst>
        </a:custGeom>
        <a:ln w="9144">
          <a:solidFill>
            <a:srgbClr val="0F0F0F"/>
          </a:solidFill>
        </a:ln>
      </xdr:spPr>
    </xdr:sp>
    <xdr:clientData/>
  </xdr:oneCellAnchor>
  <xdr:oneCellAnchor>
    <xdr:from>
      <xdr:col>1</xdr:col>
      <xdr:colOff>169010</xdr:colOff>
      <xdr:row>20</xdr:row>
      <xdr:rowOff>0</xdr:rowOff>
    </xdr:from>
    <xdr:ext cx="27432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69010" y="4155775"/>
          <a:ext cx="274320" cy="0"/>
        </a:xfrm>
        <a:custGeom>
          <a:avLst/>
          <a:gdLst/>
          <a:ahLst/>
          <a:cxnLst/>
          <a:rect l="0" t="0" r="0" b="0"/>
          <a:pathLst>
            <a:path w="274320">
              <a:moveTo>
                <a:pt x="0" y="0"/>
              </a:moveTo>
              <a:lnTo>
                <a:pt x="274070" y="0"/>
              </a:lnTo>
            </a:path>
          </a:pathLst>
        </a:custGeom>
        <a:ln w="9144">
          <a:solidFill>
            <a:srgbClr val="1C1C1C"/>
          </a:solidFill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165965</xdr:colOff>
      <xdr:row>24</xdr:row>
      <xdr:rowOff>0</xdr:rowOff>
    </xdr:from>
    <xdr:ext cx="445134" cy="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442315" y="4048125"/>
          <a:ext cx="445134" cy="0"/>
        </a:xfrm>
        <a:custGeom>
          <a:avLst/>
          <a:gdLst/>
          <a:ahLst/>
          <a:cxnLst/>
          <a:rect l="0" t="0" r="0" b="0"/>
          <a:pathLst>
            <a:path w="445134">
              <a:moveTo>
                <a:pt x="0" y="0"/>
              </a:moveTo>
              <a:lnTo>
                <a:pt x="444603" y="0"/>
              </a:lnTo>
            </a:path>
          </a:pathLst>
        </a:custGeom>
        <a:ln w="9144">
          <a:solidFill>
            <a:srgbClr val="0F0F0F"/>
          </a:solidFill>
        </a:ln>
      </xdr:spPr>
    </xdr:sp>
    <xdr:clientData/>
  </xdr:oneCellAnchor>
  <xdr:oneCellAnchor>
    <xdr:from>
      <xdr:col>1</xdr:col>
      <xdr:colOff>169010</xdr:colOff>
      <xdr:row>20</xdr:row>
      <xdr:rowOff>0</xdr:rowOff>
    </xdr:from>
    <xdr:ext cx="274320" cy="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45360" y="3343275"/>
          <a:ext cx="274320" cy="0"/>
        </a:xfrm>
        <a:custGeom>
          <a:avLst/>
          <a:gdLst/>
          <a:ahLst/>
          <a:cxnLst/>
          <a:rect l="0" t="0" r="0" b="0"/>
          <a:pathLst>
            <a:path w="274320">
              <a:moveTo>
                <a:pt x="0" y="0"/>
              </a:moveTo>
              <a:lnTo>
                <a:pt x="274070" y="0"/>
              </a:lnTo>
            </a:path>
          </a:pathLst>
        </a:custGeom>
        <a:ln w="9144">
          <a:solidFill>
            <a:srgbClr val="1C1C1C"/>
          </a:solidFill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165965</xdr:colOff>
      <xdr:row>23</xdr:row>
      <xdr:rowOff>0</xdr:rowOff>
    </xdr:from>
    <xdr:ext cx="445134" cy="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42315" y="4010025"/>
          <a:ext cx="445134" cy="0"/>
        </a:xfrm>
        <a:custGeom>
          <a:avLst/>
          <a:gdLst/>
          <a:ahLst/>
          <a:cxnLst/>
          <a:rect l="0" t="0" r="0" b="0"/>
          <a:pathLst>
            <a:path w="445134">
              <a:moveTo>
                <a:pt x="0" y="0"/>
              </a:moveTo>
              <a:lnTo>
                <a:pt x="444603" y="0"/>
              </a:lnTo>
            </a:path>
          </a:pathLst>
        </a:custGeom>
        <a:ln w="9144">
          <a:solidFill>
            <a:srgbClr val="0F0F0F"/>
          </a:solidFill>
        </a:ln>
      </xdr:spPr>
    </xdr:sp>
    <xdr:clientData/>
  </xdr:oneCellAnchor>
  <xdr:oneCellAnchor>
    <xdr:from>
      <xdr:col>1</xdr:col>
      <xdr:colOff>169010</xdr:colOff>
      <xdr:row>20</xdr:row>
      <xdr:rowOff>0</xdr:rowOff>
    </xdr:from>
    <xdr:ext cx="274320" cy="0"/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45360" y="3305175"/>
          <a:ext cx="274320" cy="0"/>
        </a:xfrm>
        <a:custGeom>
          <a:avLst/>
          <a:gdLst/>
          <a:ahLst/>
          <a:cxnLst/>
          <a:rect l="0" t="0" r="0" b="0"/>
          <a:pathLst>
            <a:path w="274320">
              <a:moveTo>
                <a:pt x="0" y="0"/>
              </a:moveTo>
              <a:lnTo>
                <a:pt x="274070" y="0"/>
              </a:lnTo>
            </a:path>
          </a:pathLst>
        </a:custGeom>
        <a:ln w="9144">
          <a:solidFill>
            <a:srgbClr val="1C1C1C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10.236.247.158/ReportServer?%2FDashBoard%2FDCBself_ULB_WardWise&amp;RP_username=3130079&amp;OrganizationID=111&amp;FinancialYearID=2019-2020&amp;TaxType=636&amp;rs%3AParameterLanguage=" TargetMode="External"/><Relationship Id="rId13" Type="http://schemas.openxmlformats.org/officeDocument/2006/relationships/hyperlink" Target="http://10.236.247.158/ReportServer?%2FDashBoard%2FDCBself_ULB_ZoneWise&amp;RP_username=3130079&amp;OrganizationID=111&amp;FinancialYearID=2019-2020&amp;TaxType=637&amp;ZoneId=61&amp;rs%3AParameterLanguage=" TargetMode="External"/><Relationship Id="rId3" Type="http://schemas.openxmlformats.org/officeDocument/2006/relationships/hyperlink" Target="http://10.236.247.158/ReportServer?%2FDashBoard%2FDCBself_ULB_ZoneWise&amp;RP_username=3130079&amp;OrganizationID=111&amp;FinancialYearID=2019-2020&amp;TaxType=640&amp;ZoneId=61&amp;rs%3AParameterLanguage=" TargetMode="External"/><Relationship Id="rId7" Type="http://schemas.openxmlformats.org/officeDocument/2006/relationships/hyperlink" Target="http://10.236.247.158/ReportServer?%2FDashBoard%2FDCBself_ULB_ZoneWise&amp;RP_username=3130079&amp;OrganizationID=111&amp;FinancialYearID=2019-2020&amp;TaxType=636&amp;ZoneId=61&amp;rs%3AParameterLanguage=" TargetMode="External"/><Relationship Id="rId12" Type="http://schemas.openxmlformats.org/officeDocument/2006/relationships/hyperlink" Target="http://10.236.247.158/ReportServer?%2FDashBoard%2FDCBself_ULB_WardWise&amp;RP_username=3130079&amp;OrganizationID=111&amp;FinancialYearID=2019-2020&amp;TaxType=1700&amp;rs%3AParameterLanguage=" TargetMode="External"/><Relationship Id="rId2" Type="http://schemas.openxmlformats.org/officeDocument/2006/relationships/hyperlink" Target="http://10.236.247.158/ReportServer?%2FDashBoard%2FDCBself_ULB_WardWise&amp;RP_username=3130079&amp;OrganizationID=111&amp;FinancialYearID=2019-2020&amp;TaxType=545&amp;rs%3AParameterLanguage=" TargetMode="External"/><Relationship Id="rId1" Type="http://schemas.openxmlformats.org/officeDocument/2006/relationships/hyperlink" Target="http://10.236.247.158/ReportServer?%2FDashBoard%2FDCBself_ULB_ZoneWise&amp;RP_username=3130079&amp;OrganizationID=111&amp;FinancialYearID=2019-2020&amp;TaxType=545&amp;ZoneId=61&amp;rs%3AParameterLanguage=" TargetMode="External"/><Relationship Id="rId6" Type="http://schemas.openxmlformats.org/officeDocument/2006/relationships/hyperlink" Target="http://10.236.247.158/ReportServer?%2FDashBoard%2FDCBself_ULB_WardWise&amp;RP_username=3130079&amp;OrganizationID=111&amp;FinancialYearID=2019-2020&amp;TaxType=638&amp;rs%3AParameterLanguage=" TargetMode="External"/><Relationship Id="rId11" Type="http://schemas.openxmlformats.org/officeDocument/2006/relationships/hyperlink" Target="http://10.236.247.158/ReportServer?%2FDashBoard%2FDCBself_ULB_ZoneWise&amp;RP_username=3130079&amp;OrganizationID=111&amp;FinancialYearID=2019-2020&amp;TaxType=1700&amp;ZoneId=61&amp;rs%3AParameterLanguage=" TargetMode="External"/><Relationship Id="rId5" Type="http://schemas.openxmlformats.org/officeDocument/2006/relationships/hyperlink" Target="http://10.236.247.158/ReportServer?%2FDashBoard%2FDCBself_ULB_ZoneWise&amp;RP_username=3130079&amp;OrganizationID=111&amp;FinancialYearID=2019-2020&amp;TaxType=638&amp;ZoneId=61&amp;rs%3AParameterLanguage=" TargetMode="External"/><Relationship Id="rId15" Type="http://schemas.openxmlformats.org/officeDocument/2006/relationships/printerSettings" Target="../printerSettings/printerSettings6.bin"/><Relationship Id="rId10" Type="http://schemas.openxmlformats.org/officeDocument/2006/relationships/hyperlink" Target="http://10.236.247.158/ReportServer?%2FDashBoard%2FDCBself_ULB_WardWise&amp;RP_username=3130079&amp;OrganizationID=111&amp;FinancialYearID=2019-2020&amp;TaxType=639&amp;rs%3AParameterLanguage=" TargetMode="External"/><Relationship Id="rId4" Type="http://schemas.openxmlformats.org/officeDocument/2006/relationships/hyperlink" Target="http://10.236.247.158/ReportServer?%2FDashBoard%2FDCBself_ULB_WardWise&amp;RP_username=3130079&amp;OrganizationID=111&amp;FinancialYearID=2019-2020&amp;TaxType=640&amp;rs%3AParameterLanguage=" TargetMode="External"/><Relationship Id="rId9" Type="http://schemas.openxmlformats.org/officeDocument/2006/relationships/hyperlink" Target="http://10.236.247.158/ReportServer?%2FDashBoard%2FDCBself_ULB_ZoneWise&amp;RP_username=3130079&amp;OrganizationID=111&amp;FinancialYearID=2019-2020&amp;TaxType=639&amp;ZoneId=61&amp;rs%3AParameterLanguage=" TargetMode="External"/><Relationship Id="rId14" Type="http://schemas.openxmlformats.org/officeDocument/2006/relationships/hyperlink" Target="http://10.236.247.158/ReportServer?%2FDashBoard%2FDCBself_ULB_WardWise&amp;RP_username=3130079&amp;OrganizationID=111&amp;FinancialYearID=2019-2020&amp;TaxType=637&amp;rs%3AParameterLanguage=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10.236.247.158/ReportServer?%2FDashBoard%2FDCBself_ULB_WardWise&amp;RP_username=3130079&amp;OrganizationID=111&amp;FinancialYearID=2017-2018&amp;TaxType=636&amp;rs%3AParameterLanguage=" TargetMode="External"/><Relationship Id="rId3" Type="http://schemas.openxmlformats.org/officeDocument/2006/relationships/hyperlink" Target="http://10.236.247.158/ReportServer?%2FDashBoard%2FDCBself_ULB_ZoneWise&amp;RP_username=3130079&amp;OrganizationID=111&amp;FinancialYearID=2017-2018&amp;TaxType=640&amp;ZoneId=61&amp;rs%3AParameterLanguage=" TargetMode="External"/><Relationship Id="rId7" Type="http://schemas.openxmlformats.org/officeDocument/2006/relationships/hyperlink" Target="http://10.236.247.158/ReportServer?%2FDashBoard%2FDCBself_ULB_ZoneWise&amp;RP_username=3130079&amp;OrganizationID=111&amp;FinancialYearID=2017-2018&amp;TaxType=636&amp;ZoneId=61&amp;rs%3AParameterLanguage=" TargetMode="External"/><Relationship Id="rId2" Type="http://schemas.openxmlformats.org/officeDocument/2006/relationships/hyperlink" Target="http://10.236.247.158/ReportServer?%2FDashBoard%2FDCBself_ULB_WardWise&amp;RP_username=3130079&amp;OrganizationID=111&amp;FinancialYearID=2017-2018&amp;TaxType=545&amp;rs%3AParameterLanguage=" TargetMode="External"/><Relationship Id="rId1" Type="http://schemas.openxmlformats.org/officeDocument/2006/relationships/hyperlink" Target="http://10.236.247.158/ReportServer?%2FDashBoard%2FDCBself_ULB_ZoneWise&amp;RP_username=3130079&amp;OrganizationID=111&amp;FinancialYearID=2017-2018&amp;TaxType=545&amp;ZoneId=61&amp;rs%3AParameterLanguage=" TargetMode="External"/><Relationship Id="rId6" Type="http://schemas.openxmlformats.org/officeDocument/2006/relationships/hyperlink" Target="http://10.236.247.158/ReportServer?%2FDashBoard%2FDCBself_ULB_WardWise&amp;RP_username=3130079&amp;OrganizationID=111&amp;FinancialYearID=2017-2018&amp;TaxType=638&amp;rs%3AParameterLanguage=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10.236.247.158/ReportServer?%2FDashBoard%2FDCBself_ULB_ZoneWise&amp;RP_username=3130079&amp;OrganizationID=111&amp;FinancialYearID=2017-2018&amp;TaxType=638&amp;ZoneId=61&amp;rs%3AParameterLanguage=" TargetMode="External"/><Relationship Id="rId10" Type="http://schemas.openxmlformats.org/officeDocument/2006/relationships/hyperlink" Target="http://10.236.247.158/ReportServer?%2FDashBoard%2FDCBself_ULB_WardWise&amp;RP_username=3130079&amp;OrganizationID=111&amp;FinancialYearID=2017-2018&amp;TaxType=637&amp;rs%3AParameterLanguage=" TargetMode="External"/><Relationship Id="rId4" Type="http://schemas.openxmlformats.org/officeDocument/2006/relationships/hyperlink" Target="http://10.236.247.158/ReportServer?%2FDashBoard%2FDCBself_ULB_WardWise&amp;RP_username=3130079&amp;OrganizationID=111&amp;FinancialYearID=2017-2018&amp;TaxType=640&amp;rs%3AParameterLanguage=" TargetMode="External"/><Relationship Id="rId9" Type="http://schemas.openxmlformats.org/officeDocument/2006/relationships/hyperlink" Target="http://10.236.247.158/ReportServer?%2FDashBoard%2FDCBself_ULB_ZoneWise&amp;RP_username=3130079&amp;OrganizationID=111&amp;FinancialYearID=2017-2018&amp;TaxType=637&amp;ZoneId=61&amp;rs%3AParameterLanguage=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10.236.247.158/ReportServer?%2FDashBoard%2FDCBself_ULB_WardWise&amp;RP_username=3130079&amp;OrganizationID=111&amp;FinancialYearID=2018-2019&amp;TaxType=636&amp;rs%3AParameterLanguage=" TargetMode="External"/><Relationship Id="rId13" Type="http://schemas.openxmlformats.org/officeDocument/2006/relationships/hyperlink" Target="http://10.236.247.158/ReportServer?%2FDashBoard%2FDCBself_ULB_ZoneWise&amp;RP_username=3130079&amp;OrganizationID=111&amp;FinancialYearID=2018-2019&amp;TaxType=637&amp;ZoneId=61&amp;rs%3AParameterLanguage=" TargetMode="External"/><Relationship Id="rId3" Type="http://schemas.openxmlformats.org/officeDocument/2006/relationships/hyperlink" Target="http://10.236.247.158/ReportServer?%2FDashBoard%2FDCBself_ULB_ZoneWise&amp;RP_username=3130079&amp;OrganizationID=111&amp;FinancialYearID=2018-2019&amp;TaxType=640&amp;ZoneId=61&amp;rs%3AParameterLanguage=" TargetMode="External"/><Relationship Id="rId7" Type="http://schemas.openxmlformats.org/officeDocument/2006/relationships/hyperlink" Target="http://10.236.247.158/ReportServer?%2FDashBoard%2FDCBself_ULB_ZoneWise&amp;RP_username=3130079&amp;OrganizationID=111&amp;FinancialYearID=2018-2019&amp;TaxType=636&amp;ZoneId=61&amp;rs%3AParameterLanguage=" TargetMode="External"/><Relationship Id="rId12" Type="http://schemas.openxmlformats.org/officeDocument/2006/relationships/hyperlink" Target="http://10.236.247.158/ReportServer?%2FDashBoard%2FDCBself_ULB_WardWise&amp;RP_username=3130079&amp;OrganizationID=111&amp;FinancialYearID=2018-2019&amp;TaxType=1700&amp;rs%3AParameterLanguage=" TargetMode="External"/><Relationship Id="rId2" Type="http://schemas.openxmlformats.org/officeDocument/2006/relationships/hyperlink" Target="http://10.236.247.158/ReportServer?%2FDashBoard%2FDCBself_ULB_WardWise&amp;RP_username=3130079&amp;OrganizationID=111&amp;FinancialYearID=2018-2019&amp;TaxType=545&amp;rs%3AParameterLanguage=" TargetMode="External"/><Relationship Id="rId1" Type="http://schemas.openxmlformats.org/officeDocument/2006/relationships/hyperlink" Target="http://10.236.247.158/ReportServer?%2FDashBoard%2FDCBself_ULB_ZoneWise&amp;RP_username=3130079&amp;OrganizationID=111&amp;FinancialYearID=2018-2019&amp;TaxType=545&amp;ZoneId=61&amp;rs%3AParameterLanguage=" TargetMode="External"/><Relationship Id="rId6" Type="http://schemas.openxmlformats.org/officeDocument/2006/relationships/hyperlink" Target="http://10.236.247.158/ReportServer?%2FDashBoard%2FDCBself_ULB_WardWise&amp;RP_username=3130079&amp;OrganizationID=111&amp;FinancialYearID=2018-2019&amp;TaxType=638&amp;rs%3AParameterLanguage=" TargetMode="External"/><Relationship Id="rId11" Type="http://schemas.openxmlformats.org/officeDocument/2006/relationships/hyperlink" Target="http://10.236.247.158/ReportServer?%2FDashBoard%2FDCBself_ULB_ZoneWise&amp;RP_username=3130079&amp;OrganizationID=111&amp;FinancialYearID=2018-2019&amp;TaxType=1700&amp;ZoneId=61&amp;rs%3AParameterLanguage=" TargetMode="External"/><Relationship Id="rId5" Type="http://schemas.openxmlformats.org/officeDocument/2006/relationships/hyperlink" Target="http://10.236.247.158/ReportServer?%2FDashBoard%2FDCBself_ULB_ZoneWise&amp;RP_username=3130079&amp;OrganizationID=111&amp;FinancialYearID=2018-2019&amp;TaxType=638&amp;ZoneId=61&amp;rs%3AParameterLanguage=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http://10.236.247.158/ReportServer?%2FDashBoard%2FDCBself_ULB_WardWise&amp;RP_username=3130079&amp;OrganizationID=111&amp;FinancialYearID=2018-2019&amp;TaxType=639&amp;rs%3AParameterLanguage=" TargetMode="External"/><Relationship Id="rId4" Type="http://schemas.openxmlformats.org/officeDocument/2006/relationships/hyperlink" Target="http://10.236.247.158/ReportServer?%2FDashBoard%2FDCBself_ULB_WardWise&amp;RP_username=3130079&amp;OrganizationID=111&amp;FinancialYearID=2018-2019&amp;TaxType=640&amp;rs%3AParameterLanguage=" TargetMode="External"/><Relationship Id="rId9" Type="http://schemas.openxmlformats.org/officeDocument/2006/relationships/hyperlink" Target="http://10.236.247.158/ReportServer?%2FDashBoard%2FDCBself_ULB_ZoneWise&amp;RP_username=3130079&amp;OrganizationID=111&amp;FinancialYearID=2018-2019&amp;TaxType=639&amp;ZoneId=61&amp;rs%3AParameterLanguage=" TargetMode="External"/><Relationship Id="rId14" Type="http://schemas.openxmlformats.org/officeDocument/2006/relationships/hyperlink" Target="http://10.236.247.158/ReportServer?%2FDashBoard%2FDCBself_ULB_WardWise&amp;RP_username=3130079&amp;OrganizationID=111&amp;FinancialYearID=2018-2019&amp;TaxType=637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workbookViewId="0">
      <selection activeCell="F14" sqref="F14"/>
    </sheetView>
  </sheetViews>
  <sheetFormatPr defaultRowHeight="15"/>
  <cols>
    <col min="1" max="1" width="17" style="44" customWidth="1"/>
    <col min="2" max="2" width="20.85546875" style="44" customWidth="1"/>
    <col min="3" max="4" width="13.140625" style="44" bestFit="1" customWidth="1"/>
    <col min="5" max="5" width="10.140625" style="44" bestFit="1" customWidth="1"/>
    <col min="6" max="7" width="13.140625" style="44" bestFit="1" customWidth="1"/>
    <col min="8" max="8" width="9" style="44" customWidth="1"/>
    <col min="9" max="9" width="13.140625" style="44" bestFit="1" customWidth="1"/>
    <col min="10" max="10" width="13.7109375" style="44" customWidth="1"/>
    <col min="11" max="11" width="13.140625" style="44" bestFit="1" customWidth="1"/>
    <col min="12" max="13" width="9.42578125" style="44" customWidth="1"/>
    <col min="14" max="14" width="7.5703125" style="44" customWidth="1"/>
    <col min="15" max="16384" width="9.140625" style="44"/>
  </cols>
  <sheetData>
    <row r="1" spans="1:14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7.100000000000001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17.100000000000001" customHeight="1">
      <c r="A4" s="202" t="s">
        <v>95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ht="15.75">
      <c r="A5" s="70" t="s">
        <v>3</v>
      </c>
      <c r="B5" s="70" t="s">
        <v>5</v>
      </c>
      <c r="C5" s="203" t="s">
        <v>6</v>
      </c>
      <c r="D5" s="204"/>
      <c r="E5" s="193"/>
      <c r="F5" s="203" t="s">
        <v>7</v>
      </c>
      <c r="G5" s="204"/>
      <c r="H5" s="193"/>
      <c r="I5" s="203" t="s">
        <v>8</v>
      </c>
      <c r="J5" s="204"/>
      <c r="K5" s="193"/>
      <c r="L5" s="203" t="s">
        <v>9</v>
      </c>
      <c r="M5" s="204"/>
      <c r="N5" s="193"/>
    </row>
    <row r="6" spans="1:14" ht="31.5">
      <c r="A6" s="315" t="s">
        <v>4</v>
      </c>
      <c r="B6" s="315" t="s">
        <v>4</v>
      </c>
      <c r="C6" s="315" t="s">
        <v>11</v>
      </c>
      <c r="D6" s="316" t="s">
        <v>12</v>
      </c>
      <c r="E6" s="315" t="s">
        <v>13</v>
      </c>
      <c r="F6" s="315" t="s">
        <v>14</v>
      </c>
      <c r="G6" s="316" t="s">
        <v>12</v>
      </c>
      <c r="H6" s="315" t="s">
        <v>13</v>
      </c>
      <c r="I6" s="315" t="s">
        <v>14</v>
      </c>
      <c r="J6" s="316" t="s">
        <v>12</v>
      </c>
      <c r="K6" s="315" t="s">
        <v>15</v>
      </c>
      <c r="L6" s="315" t="s">
        <v>14</v>
      </c>
      <c r="M6" s="316" t="s">
        <v>16</v>
      </c>
      <c r="N6" s="315" t="s">
        <v>17</v>
      </c>
    </row>
    <row r="7" spans="1:14">
      <c r="A7" s="304" t="s">
        <v>96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</row>
    <row r="8" spans="1:14">
      <c r="A8" s="306"/>
      <c r="B8" s="305" t="s">
        <v>21</v>
      </c>
      <c r="C8" s="310">
        <v>434.26</v>
      </c>
      <c r="D8" s="310">
        <v>364.66</v>
      </c>
      <c r="E8" s="310">
        <f>SUM(C8:D8)</f>
        <v>798.92000000000007</v>
      </c>
      <c r="F8" s="310">
        <v>84.52</v>
      </c>
      <c r="G8" s="310">
        <v>221.23</v>
      </c>
      <c r="H8" s="310">
        <f>SUM(F8:G8)</f>
        <v>305.75</v>
      </c>
      <c r="I8" s="310">
        <f t="shared" ref="I8:J10" si="0">SUM(C8-F8)</f>
        <v>349.74</v>
      </c>
      <c r="J8" s="310">
        <f t="shared" si="0"/>
        <v>143.43000000000004</v>
      </c>
      <c r="K8" s="310">
        <f>SUM(I8:J8)</f>
        <v>493.17000000000007</v>
      </c>
      <c r="L8" s="311">
        <f>SUM(F8/C8)</f>
        <v>0.19462994519412333</v>
      </c>
      <c r="M8" s="311">
        <f>SUM(G8/D8)</f>
        <v>0.60667471068940926</v>
      </c>
      <c r="N8" s="311">
        <f>SUM(H8/E8)</f>
        <v>0.38270415060331442</v>
      </c>
    </row>
    <row r="9" spans="1:14">
      <c r="A9" s="307"/>
      <c r="B9" s="308" t="s">
        <v>100</v>
      </c>
      <c r="C9" s="312">
        <v>24.96</v>
      </c>
      <c r="D9" s="312">
        <v>14.1</v>
      </c>
      <c r="E9" s="313">
        <f>SUM(C9:D9)</f>
        <v>39.06</v>
      </c>
      <c r="F9" s="312">
        <v>1.67</v>
      </c>
      <c r="G9" s="312">
        <v>3.5</v>
      </c>
      <c r="H9" s="313">
        <f>SUM(F9:G9)</f>
        <v>5.17</v>
      </c>
      <c r="I9" s="313">
        <f t="shared" si="0"/>
        <v>23.29</v>
      </c>
      <c r="J9" s="313">
        <f t="shared" si="0"/>
        <v>10.6</v>
      </c>
      <c r="K9" s="313">
        <f>SUM(I9:J9)</f>
        <v>33.89</v>
      </c>
      <c r="L9" s="311">
        <f>SUM(F9/C9)</f>
        <v>6.690705128205128E-2</v>
      </c>
      <c r="M9" s="311">
        <f>SUM(G9/D9)</f>
        <v>0.24822695035460993</v>
      </c>
      <c r="N9" s="311">
        <f>SUM(H9/E9)</f>
        <v>0.13236047107014848</v>
      </c>
    </row>
    <row r="10" spans="1:14">
      <c r="A10" s="306"/>
      <c r="B10" s="305" t="s">
        <v>101</v>
      </c>
      <c r="C10" s="310">
        <v>81.61</v>
      </c>
      <c r="D10" s="310">
        <v>2.5</v>
      </c>
      <c r="E10" s="310">
        <f>SUM(C10:D10)</f>
        <v>84.11</v>
      </c>
      <c r="F10" s="310">
        <v>0</v>
      </c>
      <c r="G10" s="310">
        <v>0</v>
      </c>
      <c r="H10" s="310">
        <f>SUM(F10:G10)</f>
        <v>0</v>
      </c>
      <c r="I10" s="310">
        <f t="shared" si="0"/>
        <v>81.61</v>
      </c>
      <c r="J10" s="310">
        <f t="shared" si="0"/>
        <v>2.5</v>
      </c>
      <c r="K10" s="310">
        <f>SUM(I10:J10)</f>
        <v>84.11</v>
      </c>
      <c r="L10" s="311">
        <f>SUM(F10/C10)</f>
        <v>0</v>
      </c>
      <c r="M10" s="311">
        <f>SUM(G10/D10)</f>
        <v>0</v>
      </c>
      <c r="N10" s="311">
        <f>SUM(L10:M10)</f>
        <v>0</v>
      </c>
    </row>
    <row r="11" spans="1:14">
      <c r="A11" s="306" t="s">
        <v>102</v>
      </c>
      <c r="B11" s="305" t="s">
        <v>13</v>
      </c>
      <c r="C11" s="310">
        <f>SUM(C8:C10)</f>
        <v>540.82999999999993</v>
      </c>
      <c r="D11" s="310">
        <f t="shared" ref="D11:K11" si="1">SUM(D8:D10)</f>
        <v>381.26000000000005</v>
      </c>
      <c r="E11" s="310">
        <f t="shared" si="1"/>
        <v>922.09</v>
      </c>
      <c r="F11" s="310">
        <f t="shared" si="1"/>
        <v>86.19</v>
      </c>
      <c r="G11" s="310">
        <f t="shared" si="1"/>
        <v>224.73</v>
      </c>
      <c r="H11" s="310">
        <f t="shared" si="1"/>
        <v>310.92</v>
      </c>
      <c r="I11" s="310">
        <f t="shared" si="1"/>
        <v>454.64000000000004</v>
      </c>
      <c r="J11" s="310">
        <f t="shared" si="1"/>
        <v>156.53000000000003</v>
      </c>
      <c r="K11" s="310">
        <f t="shared" si="1"/>
        <v>611.17000000000007</v>
      </c>
      <c r="L11" s="311">
        <f>SUM(F11/C11)</f>
        <v>0.15936615942162974</v>
      </c>
      <c r="M11" s="311">
        <f>SUM(G11/D11)</f>
        <v>0.58944027697634149</v>
      </c>
      <c r="N11" s="311">
        <f>SUM(H11/E11)</f>
        <v>0.33719051285666257</v>
      </c>
    </row>
    <row r="12" spans="1:14" ht="13.5" customHeight="1">
      <c r="A12" s="304" t="s">
        <v>97</v>
      </c>
      <c r="B12" s="305"/>
      <c r="C12" s="314"/>
      <c r="D12" s="314"/>
      <c r="E12" s="314"/>
      <c r="F12" s="314"/>
      <c r="G12" s="314"/>
      <c r="H12" s="314"/>
      <c r="I12" s="314"/>
      <c r="J12" s="314"/>
      <c r="K12" s="314"/>
      <c r="L12" s="311"/>
      <c r="M12" s="311"/>
      <c r="N12" s="311"/>
    </row>
    <row r="13" spans="1:14">
      <c r="A13" s="306"/>
      <c r="B13" s="305" t="s">
        <v>21</v>
      </c>
      <c r="C13" s="314">
        <v>105.65</v>
      </c>
      <c r="D13" s="314">
        <v>43.18</v>
      </c>
      <c r="E13" s="310">
        <f>SUM(C13:D13)</f>
        <v>148.83000000000001</v>
      </c>
      <c r="F13" s="314">
        <v>2.0299999999999998</v>
      </c>
      <c r="G13" s="314">
        <v>36.18</v>
      </c>
      <c r="H13" s="310">
        <f>SUM(F13:G13)</f>
        <v>38.21</v>
      </c>
      <c r="I13" s="310">
        <f>SUM(C13-F13)</f>
        <v>103.62</v>
      </c>
      <c r="J13" s="310">
        <f>SUM(D13-G13)</f>
        <v>7</v>
      </c>
      <c r="K13" s="310">
        <f>SUM(I13:J13)</f>
        <v>110.62</v>
      </c>
      <c r="L13" s="311">
        <f>SUM(F13/C13)</f>
        <v>1.9214387127307143E-2</v>
      </c>
      <c r="M13" s="311">
        <f>SUM(G13/D13)</f>
        <v>0.83788791106993976</v>
      </c>
      <c r="N13" s="311">
        <f>SUM(H13/E13)</f>
        <v>0.25673587314385538</v>
      </c>
    </row>
    <row r="14" spans="1:14">
      <c r="A14" s="306"/>
      <c r="B14" s="305" t="s">
        <v>101</v>
      </c>
      <c r="C14" s="314">
        <v>9.56</v>
      </c>
      <c r="D14" s="314">
        <v>0</v>
      </c>
      <c r="E14" s="310">
        <f>SUM(C14:D14)</f>
        <v>9.56</v>
      </c>
      <c r="F14" s="314">
        <v>0</v>
      </c>
      <c r="G14" s="314">
        <v>0</v>
      </c>
      <c r="H14" s="310">
        <f>SUM(F14:G14)</f>
        <v>0</v>
      </c>
      <c r="I14" s="310">
        <f>SUM(C14-F14)</f>
        <v>9.56</v>
      </c>
      <c r="J14" s="310">
        <f>SUM(D14-G14)</f>
        <v>0</v>
      </c>
      <c r="K14" s="310">
        <f>SUM(I14:J14)</f>
        <v>9.56</v>
      </c>
      <c r="L14" s="311">
        <f>SUM(F14/C14)</f>
        <v>0</v>
      </c>
      <c r="M14" s="311">
        <v>0</v>
      </c>
      <c r="N14" s="311">
        <f>SUM(L14:M14)</f>
        <v>0</v>
      </c>
    </row>
    <row r="15" spans="1:14">
      <c r="A15" s="306"/>
      <c r="B15" s="305" t="s">
        <v>13</v>
      </c>
      <c r="C15" s="314">
        <v>115.21</v>
      </c>
      <c r="D15" s="314">
        <f t="shared" ref="D15:K15" si="2">SUM(D13+D14)</f>
        <v>43.18</v>
      </c>
      <c r="E15" s="314">
        <f t="shared" si="2"/>
        <v>158.39000000000001</v>
      </c>
      <c r="F15" s="314">
        <f t="shared" si="2"/>
        <v>2.0299999999999998</v>
      </c>
      <c r="G15" s="314">
        <f t="shared" si="2"/>
        <v>36.18</v>
      </c>
      <c r="H15" s="314">
        <f t="shared" si="2"/>
        <v>38.21</v>
      </c>
      <c r="I15" s="314">
        <f t="shared" si="2"/>
        <v>113.18</v>
      </c>
      <c r="J15" s="314">
        <f t="shared" si="2"/>
        <v>7</v>
      </c>
      <c r="K15" s="314">
        <f t="shared" si="2"/>
        <v>120.18</v>
      </c>
      <c r="L15" s="311">
        <f>SUM(F15/C15)</f>
        <v>1.761999826403958E-2</v>
      </c>
      <c r="M15" s="311">
        <f>SUM(G15/D15)</f>
        <v>0.83788791106993976</v>
      </c>
      <c r="N15" s="311">
        <f>SUM(H15/E15)</f>
        <v>0.24123997727129237</v>
      </c>
    </row>
    <row r="16" spans="1:14">
      <c r="A16" s="304" t="s">
        <v>98</v>
      </c>
      <c r="B16" s="305"/>
      <c r="C16" s="314"/>
      <c r="D16" s="314"/>
      <c r="E16" s="314"/>
      <c r="F16" s="314"/>
      <c r="G16" s="314"/>
      <c r="H16" s="314"/>
      <c r="I16" s="314"/>
      <c r="J16" s="314"/>
      <c r="K16" s="314"/>
      <c r="L16" s="311"/>
      <c r="M16" s="311"/>
      <c r="N16" s="311"/>
    </row>
    <row r="17" spans="1:14" ht="15.75" customHeight="1">
      <c r="A17" s="306"/>
      <c r="B17" s="305" t="s">
        <v>21</v>
      </c>
      <c r="C17" s="310">
        <v>314.77999999999997</v>
      </c>
      <c r="D17" s="310">
        <v>125.28</v>
      </c>
      <c r="E17" s="310">
        <f>SUM(C17:D17)</f>
        <v>440.05999999999995</v>
      </c>
      <c r="F17" s="314">
        <v>83.98</v>
      </c>
      <c r="G17" s="314">
        <v>86.84</v>
      </c>
      <c r="H17" s="310">
        <f>SUM(F17:G17)</f>
        <v>170.82</v>
      </c>
      <c r="I17" s="310">
        <f t="shared" ref="I17:J20" si="3">SUM(C17-F17)</f>
        <v>230.79999999999995</v>
      </c>
      <c r="J17" s="310">
        <f t="shared" si="3"/>
        <v>38.44</v>
      </c>
      <c r="K17" s="310">
        <f>SUM(I17:J17)</f>
        <v>269.23999999999995</v>
      </c>
      <c r="L17" s="311">
        <f t="shared" ref="L17:N18" si="4">SUM(F17/C17)</f>
        <v>0.2667895037804181</v>
      </c>
      <c r="M17" s="311">
        <f t="shared" si="4"/>
        <v>0.69316730523627079</v>
      </c>
      <c r="N17" s="311">
        <f t="shared" si="4"/>
        <v>0.38817433986274602</v>
      </c>
    </row>
    <row r="18" spans="1:14">
      <c r="A18" s="306"/>
      <c r="B18" s="308" t="s">
        <v>100</v>
      </c>
      <c r="C18" s="314">
        <v>6.53</v>
      </c>
      <c r="D18" s="314">
        <v>0.21</v>
      </c>
      <c r="E18" s="310">
        <f>SUM(C18:D18)</f>
        <v>6.74</v>
      </c>
      <c r="F18" s="310">
        <v>0.2</v>
      </c>
      <c r="G18" s="310">
        <v>0</v>
      </c>
      <c r="H18" s="310">
        <f>SUM(F18:G18)</f>
        <v>0.2</v>
      </c>
      <c r="I18" s="310">
        <f t="shared" si="3"/>
        <v>6.33</v>
      </c>
      <c r="J18" s="310">
        <f t="shared" si="3"/>
        <v>0.21</v>
      </c>
      <c r="K18" s="310">
        <f>SUM(I18:J18)</f>
        <v>6.54</v>
      </c>
      <c r="L18" s="311">
        <f t="shared" si="4"/>
        <v>3.0627871362940276E-2</v>
      </c>
      <c r="M18" s="311">
        <f t="shared" si="4"/>
        <v>0</v>
      </c>
      <c r="N18" s="311">
        <f t="shared" si="4"/>
        <v>2.967359050445104E-2</v>
      </c>
    </row>
    <row r="19" spans="1:14">
      <c r="A19" s="306"/>
      <c r="B19" s="305" t="s">
        <v>103</v>
      </c>
      <c r="C19" s="314">
        <v>0</v>
      </c>
      <c r="D19" s="314">
        <v>0</v>
      </c>
      <c r="E19" s="310">
        <f>SUM(C19:D19)</f>
        <v>0</v>
      </c>
      <c r="F19" s="314">
        <v>0</v>
      </c>
      <c r="G19" s="314">
        <v>0</v>
      </c>
      <c r="H19" s="310">
        <f>SUM(F19:G19)</f>
        <v>0</v>
      </c>
      <c r="I19" s="310">
        <f t="shared" si="3"/>
        <v>0</v>
      </c>
      <c r="J19" s="310">
        <f t="shared" si="3"/>
        <v>0</v>
      </c>
      <c r="K19" s="310">
        <f>SUM(I19:J19)</f>
        <v>0</v>
      </c>
      <c r="L19" s="311">
        <v>0</v>
      </c>
      <c r="M19" s="311">
        <v>0</v>
      </c>
      <c r="N19" s="311">
        <f>SUM(L19:M19)</f>
        <v>0</v>
      </c>
    </row>
    <row r="20" spans="1:14">
      <c r="A20" s="306"/>
      <c r="B20" s="305" t="s">
        <v>101</v>
      </c>
      <c r="C20" s="314">
        <v>0</v>
      </c>
      <c r="D20" s="314">
        <v>0</v>
      </c>
      <c r="E20" s="310">
        <f>SUM(C20:D20)</f>
        <v>0</v>
      </c>
      <c r="F20" s="314">
        <v>0</v>
      </c>
      <c r="G20" s="314">
        <v>0</v>
      </c>
      <c r="H20" s="310">
        <f>SUM(F20:G20)</f>
        <v>0</v>
      </c>
      <c r="I20" s="310">
        <f t="shared" si="3"/>
        <v>0</v>
      </c>
      <c r="J20" s="310">
        <f t="shared" si="3"/>
        <v>0</v>
      </c>
      <c r="K20" s="310">
        <f>SUM(I20:J20)</f>
        <v>0</v>
      </c>
      <c r="L20" s="311">
        <v>0</v>
      </c>
      <c r="M20" s="311">
        <v>0</v>
      </c>
      <c r="N20" s="311">
        <f>SUM(L20:M20)</f>
        <v>0</v>
      </c>
    </row>
    <row r="21" spans="1:14" ht="18" customHeight="1">
      <c r="A21" s="306"/>
      <c r="B21" s="305" t="s">
        <v>13</v>
      </c>
      <c r="C21" s="310">
        <v>321.31</v>
      </c>
      <c r="D21" s="314">
        <f t="shared" ref="D21:K21" si="5">SUM(D17+D18+D19+D20)</f>
        <v>125.49</v>
      </c>
      <c r="E21" s="314">
        <f t="shared" si="5"/>
        <v>446.79999999999995</v>
      </c>
      <c r="F21" s="314">
        <f t="shared" si="5"/>
        <v>84.18</v>
      </c>
      <c r="G21" s="314">
        <f t="shared" si="5"/>
        <v>86.84</v>
      </c>
      <c r="H21" s="314">
        <f t="shared" si="5"/>
        <v>171.01999999999998</v>
      </c>
      <c r="I21" s="314">
        <f t="shared" si="5"/>
        <v>237.12999999999997</v>
      </c>
      <c r="J21" s="314">
        <f t="shared" si="5"/>
        <v>38.65</v>
      </c>
      <c r="K21" s="314">
        <f t="shared" si="5"/>
        <v>275.77999999999997</v>
      </c>
      <c r="L21" s="311">
        <f>SUM(F21/C21)</f>
        <v>0.26198997852541162</v>
      </c>
      <c r="M21" s="311">
        <f>SUM(G21/D21)</f>
        <v>0.69200733126145519</v>
      </c>
      <c r="N21" s="311">
        <f>SUM(H21/E21)</f>
        <v>0.38276633840644586</v>
      </c>
    </row>
    <row r="22" spans="1:14" ht="15.75" customHeight="1">
      <c r="A22" s="304" t="s">
        <v>99</v>
      </c>
      <c r="B22" s="305"/>
      <c r="C22" s="314"/>
      <c r="D22" s="314"/>
      <c r="E22" s="314"/>
      <c r="F22" s="314"/>
      <c r="G22" s="314"/>
      <c r="H22" s="314"/>
      <c r="I22" s="314"/>
      <c r="J22" s="314"/>
      <c r="K22" s="314"/>
      <c r="L22" s="311"/>
      <c r="M22" s="311"/>
      <c r="N22" s="311"/>
    </row>
    <row r="23" spans="1:14">
      <c r="A23" s="306"/>
      <c r="B23" s="305" t="s">
        <v>21</v>
      </c>
      <c r="C23" s="310">
        <v>13.17</v>
      </c>
      <c r="D23" s="310">
        <v>207.18</v>
      </c>
      <c r="E23" s="310">
        <f>SUM(C23:D23)</f>
        <v>220.35</v>
      </c>
      <c r="F23" s="310">
        <v>9.49</v>
      </c>
      <c r="G23" s="310">
        <v>178.01</v>
      </c>
      <c r="H23" s="310">
        <f>SUM(F23:G23)</f>
        <v>187.5</v>
      </c>
      <c r="I23" s="310">
        <f>SUM(C23-F23)</f>
        <v>3.6799999999999997</v>
      </c>
      <c r="J23" s="310">
        <f>SUM(D23-G23)</f>
        <v>29.170000000000016</v>
      </c>
      <c r="K23" s="310">
        <f>SUM(I23:J23)</f>
        <v>32.850000000000016</v>
      </c>
      <c r="L23" s="311">
        <f t="shared" ref="L23:N25" si="6">SUM(F23/C23)</f>
        <v>0.72057706909643127</v>
      </c>
      <c r="M23" s="311">
        <f t="shared" si="6"/>
        <v>0.85920455642436522</v>
      </c>
      <c r="N23" s="311">
        <f t="shared" si="6"/>
        <v>0.85091899251191294</v>
      </c>
    </row>
    <row r="24" spans="1:14">
      <c r="A24" s="306"/>
      <c r="B24" s="305" t="s">
        <v>101</v>
      </c>
      <c r="C24" s="310">
        <v>201.47</v>
      </c>
      <c r="D24" s="310">
        <v>7.69</v>
      </c>
      <c r="E24" s="310">
        <f>SUM(C24:D24)</f>
        <v>209.16</v>
      </c>
      <c r="F24" s="314">
        <v>1.88</v>
      </c>
      <c r="G24" s="314">
        <v>0</v>
      </c>
      <c r="H24" s="310">
        <f>SUM(F24:G24)</f>
        <v>1.88</v>
      </c>
      <c r="I24" s="310">
        <f>SUM(C24-F24)</f>
        <v>199.59</v>
      </c>
      <c r="J24" s="310">
        <f>SUM(D24-G24)</f>
        <v>7.69</v>
      </c>
      <c r="K24" s="310">
        <f>SUM(I24:J24)</f>
        <v>207.28</v>
      </c>
      <c r="L24" s="311">
        <f t="shared" si="6"/>
        <v>9.3314141063185578E-3</v>
      </c>
      <c r="M24" s="311">
        <f t="shared" si="6"/>
        <v>0</v>
      </c>
      <c r="N24" s="311">
        <f t="shared" si="6"/>
        <v>8.9883342895391086E-3</v>
      </c>
    </row>
    <row r="25" spans="1:14">
      <c r="A25" s="306"/>
      <c r="B25" s="305" t="s">
        <v>13</v>
      </c>
      <c r="C25" s="310">
        <v>214.64</v>
      </c>
      <c r="D25" s="314">
        <f t="shared" ref="D25:K25" si="7">SUM(D23+D24)</f>
        <v>214.87</v>
      </c>
      <c r="E25" s="314">
        <f t="shared" si="7"/>
        <v>429.51</v>
      </c>
      <c r="F25" s="314">
        <f t="shared" si="7"/>
        <v>11.370000000000001</v>
      </c>
      <c r="G25" s="310">
        <f t="shared" si="7"/>
        <v>178.01</v>
      </c>
      <c r="H25" s="310">
        <f t="shared" si="7"/>
        <v>189.38</v>
      </c>
      <c r="I25" s="310">
        <f t="shared" si="7"/>
        <v>203.27</v>
      </c>
      <c r="J25" s="310">
        <f t="shared" si="7"/>
        <v>36.860000000000014</v>
      </c>
      <c r="K25" s="310">
        <f t="shared" si="7"/>
        <v>240.13000000000002</v>
      </c>
      <c r="L25" s="311">
        <f t="shared" si="6"/>
        <v>5.2972418934029077E-2</v>
      </c>
      <c r="M25" s="311">
        <f t="shared" si="6"/>
        <v>0.82845441429701672</v>
      </c>
      <c r="N25" s="311">
        <f t="shared" si="6"/>
        <v>0.44092104956811251</v>
      </c>
    </row>
    <row r="26" spans="1:14">
      <c r="A26" s="153"/>
      <c r="B26" s="317" t="s">
        <v>30</v>
      </c>
      <c r="C26" s="318">
        <f>C11+C15+C21+C25</f>
        <v>1191.9899999999998</v>
      </c>
      <c r="D26" s="318">
        <f t="shared" ref="D26:K26" si="8">D11+D15+D21+D25</f>
        <v>764.80000000000007</v>
      </c>
      <c r="E26" s="318">
        <f t="shared" si="8"/>
        <v>1956.79</v>
      </c>
      <c r="F26" s="318">
        <f t="shared" si="8"/>
        <v>183.77</v>
      </c>
      <c r="G26" s="318">
        <f t="shared" si="8"/>
        <v>525.76</v>
      </c>
      <c r="H26" s="318">
        <f t="shared" si="8"/>
        <v>709.53</v>
      </c>
      <c r="I26" s="318">
        <f t="shared" si="8"/>
        <v>1008.22</v>
      </c>
      <c r="J26" s="318">
        <f t="shared" si="8"/>
        <v>239.04000000000005</v>
      </c>
      <c r="K26" s="318">
        <f t="shared" si="8"/>
        <v>1247.2600000000002</v>
      </c>
      <c r="L26" s="318"/>
      <c r="M26" s="318"/>
      <c r="N26" s="318"/>
    </row>
    <row r="27" spans="1:14">
      <c r="B27" s="309"/>
    </row>
  </sheetData>
  <sheetProtection algorithmName="SHA-512" hashValue="FjXY5KX6HWdNDOzgK7y2hYn/EqBNiBRKfhHgCzTSSEuJJDpjV+944TUIfz0JBLcJD+veVGD/duGZ/QmEFXYlnA==" saltValue="704LirNH+6eQpztkErSz1w==" spinCount="100000" sheet="1" objects="1" scenarios="1"/>
  <mergeCells count="8">
    <mergeCell ref="A1:N1"/>
    <mergeCell ref="A2:N2"/>
    <mergeCell ref="A3:N3"/>
    <mergeCell ref="A4:N4"/>
    <mergeCell ref="C5:E5"/>
    <mergeCell ref="F5:H5"/>
    <mergeCell ref="I5:K5"/>
    <mergeCell ref="L5:N5"/>
  </mergeCells>
  <pageMargins left="0.7" right="0.7" top="0.75" bottom="0.75" header="0.3" footer="0.3"/>
  <pageSetup scale="6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6"/>
  <sheetViews>
    <sheetView showGridLines="0" workbookViewId="0">
      <selection activeCell="A3" sqref="A3:U3"/>
    </sheetView>
  </sheetViews>
  <sheetFormatPr defaultRowHeight="15"/>
  <cols>
    <col min="1" max="1" width="22.140625" style="23" customWidth="1"/>
    <col min="2" max="2" width="15.28515625" style="23" hidden="1" customWidth="1"/>
    <col min="3" max="3" width="13.42578125" style="23" hidden="1" customWidth="1"/>
    <col min="4" max="4" width="22.85546875" style="23" customWidth="1"/>
    <col min="5" max="5" width="10.140625" style="23" customWidth="1"/>
    <col min="6" max="6" width="10.7109375" style="23" customWidth="1"/>
    <col min="7" max="7" width="0" style="23" hidden="1" customWidth="1"/>
    <col min="8" max="8" width="13" style="23" customWidth="1"/>
    <col min="9" max="9" width="10.42578125" style="23" customWidth="1"/>
    <col min="10" max="10" width="9.85546875" style="23" customWidth="1"/>
    <col min="11" max="11" width="0" style="23" hidden="1" customWidth="1"/>
    <col min="12" max="12" width="9" style="23" customWidth="1"/>
    <col min="13" max="13" width="10" style="23" customWidth="1"/>
    <col min="14" max="14" width="8.7109375" style="23" customWidth="1"/>
    <col min="15" max="15" width="0" style="23" hidden="1" customWidth="1"/>
    <col min="16" max="16" width="8.42578125" style="23" customWidth="1"/>
    <col min="17" max="17" width="9.28515625" style="23" customWidth="1"/>
    <col min="18" max="18" width="8.28515625" style="23" customWidth="1"/>
    <col min="19" max="19" width="0" style="23" hidden="1" customWidth="1"/>
    <col min="20" max="20" width="9" style="23" customWidth="1"/>
    <col min="21" max="21" width="10" style="23" customWidth="1"/>
    <col min="22" max="16384" width="9.140625" style="23"/>
  </cols>
  <sheetData>
    <row r="1" spans="1:21" ht="17.100000000000001" customHeight="1">
      <c r="A1" s="288" t="s">
        <v>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22.35" customHeight="1">
      <c r="A2" s="288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17.100000000000001" customHeight="1">
      <c r="A3" s="29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ht="17.100000000000001" customHeight="1">
      <c r="A4" s="291" t="s">
        <v>40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</row>
    <row r="5" spans="1:21">
      <c r="A5" s="43" t="s">
        <v>3</v>
      </c>
      <c r="B5" s="43" t="s">
        <v>4</v>
      </c>
      <c r="C5" s="43" t="s">
        <v>4</v>
      </c>
      <c r="D5" s="43" t="s">
        <v>5</v>
      </c>
      <c r="E5" s="43" t="s">
        <v>4</v>
      </c>
      <c r="F5" s="292" t="s">
        <v>6</v>
      </c>
      <c r="G5" s="261"/>
      <c r="H5" s="261"/>
      <c r="I5" s="262"/>
      <c r="J5" s="292" t="s">
        <v>7</v>
      </c>
      <c r="K5" s="261"/>
      <c r="L5" s="261"/>
      <c r="M5" s="262"/>
      <c r="N5" s="292" t="s">
        <v>8</v>
      </c>
      <c r="O5" s="261"/>
      <c r="P5" s="261"/>
      <c r="Q5" s="262"/>
      <c r="R5" s="292" t="s">
        <v>9</v>
      </c>
      <c r="S5" s="261"/>
      <c r="T5" s="261"/>
      <c r="U5" s="262"/>
    </row>
    <row r="6" spans="1:21" ht="45">
      <c r="A6" s="43" t="s">
        <v>4</v>
      </c>
      <c r="B6" s="43" t="s">
        <v>4</v>
      </c>
      <c r="C6" s="43" t="s">
        <v>4</v>
      </c>
      <c r="D6" s="43" t="s">
        <v>4</v>
      </c>
      <c r="E6" s="43" t="s">
        <v>37</v>
      </c>
      <c r="F6" s="43" t="s">
        <v>11</v>
      </c>
      <c r="G6" s="292" t="s">
        <v>12</v>
      </c>
      <c r="H6" s="262"/>
      <c r="I6" s="43" t="s">
        <v>13</v>
      </c>
      <c r="J6" s="43" t="s">
        <v>14</v>
      </c>
      <c r="K6" s="292" t="s">
        <v>12</v>
      </c>
      <c r="L6" s="262"/>
      <c r="M6" s="43" t="s">
        <v>13</v>
      </c>
      <c r="N6" s="43" t="s">
        <v>14</v>
      </c>
      <c r="O6" s="292" t="s">
        <v>12</v>
      </c>
      <c r="P6" s="262"/>
      <c r="Q6" s="43" t="s">
        <v>15</v>
      </c>
      <c r="R6" s="43" t="s">
        <v>14</v>
      </c>
      <c r="S6" s="292" t="s">
        <v>16</v>
      </c>
      <c r="T6" s="262"/>
      <c r="U6" s="43" t="s">
        <v>17</v>
      </c>
    </row>
    <row r="7" spans="1:21">
      <c r="A7" s="267" t="s">
        <v>18</v>
      </c>
      <c r="B7" s="270" t="s">
        <v>19</v>
      </c>
      <c r="C7" s="270" t="s">
        <v>20</v>
      </c>
      <c r="D7" s="42" t="s">
        <v>21</v>
      </c>
      <c r="E7" s="41">
        <v>70680</v>
      </c>
      <c r="F7" s="40">
        <v>545.54597000000001</v>
      </c>
      <c r="G7" s="271">
        <v>1007.82845</v>
      </c>
      <c r="H7" s="272"/>
      <c r="I7" s="40">
        <v>1553.3744200000001</v>
      </c>
      <c r="J7" s="40">
        <v>358.70382999999998</v>
      </c>
      <c r="K7" s="271">
        <v>849.25540000000001</v>
      </c>
      <c r="L7" s="272"/>
      <c r="M7" s="39">
        <v>1207.9592299999999</v>
      </c>
      <c r="N7" s="39">
        <v>186.84214</v>
      </c>
      <c r="O7" s="275">
        <v>158.57304999999999</v>
      </c>
      <c r="P7" s="276"/>
      <c r="Q7" s="39">
        <v>345.41519</v>
      </c>
      <c r="R7" s="39">
        <v>65.751348140285955</v>
      </c>
      <c r="S7" s="275">
        <v>84.265868858931299</v>
      </c>
      <c r="T7" s="276"/>
      <c r="U7" s="39">
        <v>77.763558769044238</v>
      </c>
    </row>
    <row r="8" spans="1:21">
      <c r="A8" s="268"/>
      <c r="B8" s="268"/>
      <c r="C8" s="268"/>
      <c r="D8" s="38" t="s">
        <v>22</v>
      </c>
      <c r="E8" s="37">
        <v>255</v>
      </c>
      <c r="F8" s="36">
        <v>107.87094999999999</v>
      </c>
      <c r="G8" s="273">
        <v>41.310079999999999</v>
      </c>
      <c r="H8" s="274"/>
      <c r="I8" s="36">
        <v>149.18102999999999</v>
      </c>
      <c r="J8" s="36">
        <v>38.099069999999998</v>
      </c>
      <c r="K8" s="273">
        <v>30.084579999999999</v>
      </c>
      <c r="L8" s="274"/>
      <c r="M8" s="35">
        <v>68.18365</v>
      </c>
      <c r="N8" s="35">
        <v>69.771879999999996</v>
      </c>
      <c r="O8" s="277">
        <v>11.2255</v>
      </c>
      <c r="P8" s="278"/>
      <c r="Q8" s="35">
        <v>80.997380000000007</v>
      </c>
      <c r="R8" s="35">
        <v>35.319119744472445</v>
      </c>
      <c r="S8" s="277">
        <v>72.82624482934915</v>
      </c>
      <c r="T8" s="278"/>
      <c r="U8" s="35">
        <v>45.705308510069948</v>
      </c>
    </row>
    <row r="9" spans="1:21">
      <c r="A9" s="269"/>
      <c r="B9" s="269"/>
      <c r="C9" s="269"/>
      <c r="D9" s="34" t="s">
        <v>23</v>
      </c>
      <c r="E9" s="33">
        <v>156</v>
      </c>
      <c r="F9" s="32">
        <v>299.55525</v>
      </c>
      <c r="G9" s="279">
        <v>24.34694</v>
      </c>
      <c r="H9" s="280"/>
      <c r="I9" s="32">
        <v>323.90219000000002</v>
      </c>
      <c r="J9" s="32">
        <v>15.46097</v>
      </c>
      <c r="K9" s="279">
        <v>4.06846</v>
      </c>
      <c r="L9" s="280"/>
      <c r="M9" s="31">
        <v>19.529430000000001</v>
      </c>
      <c r="N9" s="31">
        <v>284.09428000000003</v>
      </c>
      <c r="O9" s="281">
        <v>20.278479999999998</v>
      </c>
      <c r="P9" s="282"/>
      <c r="Q9" s="31">
        <v>304.37276000000003</v>
      </c>
      <c r="R9" s="31">
        <v>5.1613083062306533</v>
      </c>
      <c r="S9" s="281">
        <v>16.71035456611796</v>
      </c>
      <c r="T9" s="282"/>
      <c r="U9" s="31">
        <v>6.0294220301505215</v>
      </c>
    </row>
    <row r="10" spans="1:21">
      <c r="A10" s="260" t="s">
        <v>15</v>
      </c>
      <c r="B10" s="261"/>
      <c r="C10" s="261"/>
      <c r="D10" s="262"/>
      <c r="E10" s="25">
        <v>71091</v>
      </c>
      <c r="F10" s="24">
        <v>952.97217000000001</v>
      </c>
      <c r="G10" s="263">
        <v>1073.4854700000001</v>
      </c>
      <c r="H10" s="262"/>
      <c r="I10" s="24">
        <v>2026.4576400000001</v>
      </c>
      <c r="J10" s="24">
        <v>412.26387</v>
      </c>
      <c r="K10" s="263">
        <v>883.40844000000004</v>
      </c>
      <c r="L10" s="262"/>
      <c r="M10" s="24">
        <v>1295.6723099999999</v>
      </c>
      <c r="N10" s="24">
        <v>540.70830000000001</v>
      </c>
      <c r="O10" s="263">
        <v>190.07703000000001</v>
      </c>
      <c r="P10" s="262"/>
      <c r="Q10" s="24">
        <v>730.78533000000004</v>
      </c>
      <c r="R10" s="24">
        <v>43.260850943842357</v>
      </c>
      <c r="S10" s="263">
        <v>82.293469701085002</v>
      </c>
      <c r="T10" s="262"/>
      <c r="U10" s="24">
        <v>63.937793932865034</v>
      </c>
    </row>
    <row r="11" spans="1:21">
      <c r="A11" s="267" t="s">
        <v>24</v>
      </c>
      <c r="B11" s="270" t="s">
        <v>19</v>
      </c>
      <c r="C11" s="270" t="s">
        <v>20</v>
      </c>
      <c r="D11" s="42" t="s">
        <v>21</v>
      </c>
      <c r="E11" s="41">
        <v>2554</v>
      </c>
      <c r="F11" s="40">
        <v>64.007270000000005</v>
      </c>
      <c r="G11" s="271">
        <v>35.031959999999998</v>
      </c>
      <c r="H11" s="272"/>
      <c r="I11" s="40">
        <v>99.039230000000003</v>
      </c>
      <c r="J11" s="40">
        <v>37.201949999999997</v>
      </c>
      <c r="K11" s="271">
        <v>13.612629999999999</v>
      </c>
      <c r="L11" s="272"/>
      <c r="M11" s="39">
        <v>50.814579999999999</v>
      </c>
      <c r="N11" s="39">
        <v>26.805319999999998</v>
      </c>
      <c r="O11" s="275">
        <v>21.419329999999999</v>
      </c>
      <c r="P11" s="276"/>
      <c r="Q11" s="39">
        <v>48.224649999999997</v>
      </c>
      <c r="R11" s="39">
        <v>58.121444642147679</v>
      </c>
      <c r="S11" s="275">
        <v>38.85774589831685</v>
      </c>
      <c r="T11" s="276"/>
      <c r="U11" s="39">
        <v>51.307527330331624</v>
      </c>
    </row>
    <row r="12" spans="1:21">
      <c r="A12" s="269"/>
      <c r="B12" s="269"/>
      <c r="C12" s="269"/>
      <c r="D12" s="34" t="s">
        <v>22</v>
      </c>
      <c r="E12" s="33">
        <v>1</v>
      </c>
      <c r="F12" s="32">
        <v>0.39479999999999998</v>
      </c>
      <c r="G12" s="279">
        <v>0.15792</v>
      </c>
      <c r="H12" s="280"/>
      <c r="I12" s="32">
        <v>0.55271999999999999</v>
      </c>
      <c r="J12" s="32">
        <v>0</v>
      </c>
      <c r="K12" s="279">
        <v>0</v>
      </c>
      <c r="L12" s="280"/>
      <c r="M12" s="31">
        <v>0</v>
      </c>
      <c r="N12" s="31">
        <v>0.39479999999999998</v>
      </c>
      <c r="O12" s="281">
        <v>0.15792</v>
      </c>
      <c r="P12" s="282"/>
      <c r="Q12" s="31">
        <v>0.55271999999999999</v>
      </c>
      <c r="R12" s="31">
        <v>0</v>
      </c>
      <c r="S12" s="281">
        <v>0</v>
      </c>
      <c r="T12" s="282"/>
      <c r="U12" s="31">
        <v>0</v>
      </c>
    </row>
    <row r="13" spans="1:21">
      <c r="A13" s="260" t="s">
        <v>15</v>
      </c>
      <c r="B13" s="261"/>
      <c r="C13" s="261"/>
      <c r="D13" s="262"/>
      <c r="E13" s="25">
        <v>2555</v>
      </c>
      <c r="F13" s="24">
        <v>64.402069999999995</v>
      </c>
      <c r="G13" s="263">
        <v>35.189880000000002</v>
      </c>
      <c r="H13" s="262"/>
      <c r="I13" s="24">
        <v>99.591949999999997</v>
      </c>
      <c r="J13" s="24">
        <v>37.201949999999997</v>
      </c>
      <c r="K13" s="263">
        <v>13.612629999999999</v>
      </c>
      <c r="L13" s="262"/>
      <c r="M13" s="24">
        <v>50.814579999999999</v>
      </c>
      <c r="N13" s="24">
        <v>27.200119999999998</v>
      </c>
      <c r="O13" s="263">
        <v>21.577249999999999</v>
      </c>
      <c r="P13" s="262"/>
      <c r="Q13" s="24">
        <v>48.777369999999998</v>
      </c>
      <c r="R13" s="24">
        <v>57.765146368742492</v>
      </c>
      <c r="S13" s="263">
        <v>38.683365785845247</v>
      </c>
      <c r="T13" s="262"/>
      <c r="U13" s="24">
        <v>51.02277844745484</v>
      </c>
    </row>
    <row r="14" spans="1:21">
      <c r="A14" s="267" t="s">
        <v>25</v>
      </c>
      <c r="B14" s="270" t="s">
        <v>19</v>
      </c>
      <c r="C14" s="270" t="s">
        <v>20</v>
      </c>
      <c r="D14" s="42" t="s">
        <v>26</v>
      </c>
      <c r="E14" s="41">
        <v>2927</v>
      </c>
      <c r="F14" s="40">
        <v>134.03699</v>
      </c>
      <c r="G14" s="271">
        <v>36.454949999999997</v>
      </c>
      <c r="H14" s="272"/>
      <c r="I14" s="40">
        <v>170.49194</v>
      </c>
      <c r="J14" s="40">
        <v>12.10088</v>
      </c>
      <c r="K14" s="271">
        <v>9.1126299999999993</v>
      </c>
      <c r="L14" s="272"/>
      <c r="M14" s="39">
        <v>21.213509999999999</v>
      </c>
      <c r="N14" s="39">
        <v>121.93611</v>
      </c>
      <c r="O14" s="275">
        <v>27.342320000000001</v>
      </c>
      <c r="P14" s="276"/>
      <c r="Q14" s="39">
        <v>149.27842999999999</v>
      </c>
      <c r="R14" s="39">
        <v>9.0280153262170391</v>
      </c>
      <c r="S14" s="275">
        <v>24.996962003788237</v>
      </c>
      <c r="T14" s="276"/>
      <c r="U14" s="39">
        <v>12.442529541279194</v>
      </c>
    </row>
    <row r="15" spans="1:21">
      <c r="A15" s="269"/>
      <c r="B15" s="269"/>
      <c r="C15" s="269"/>
      <c r="D15" s="34" t="s">
        <v>27</v>
      </c>
      <c r="E15" s="33">
        <v>680</v>
      </c>
      <c r="F15" s="32">
        <v>12.278420000000001</v>
      </c>
      <c r="G15" s="279">
        <v>121.57837000000001</v>
      </c>
      <c r="H15" s="280"/>
      <c r="I15" s="32">
        <v>133.85678999999999</v>
      </c>
      <c r="J15" s="32">
        <v>8.38584</v>
      </c>
      <c r="K15" s="279">
        <v>110.40018999999999</v>
      </c>
      <c r="L15" s="280"/>
      <c r="M15" s="31">
        <v>118.78603</v>
      </c>
      <c r="N15" s="31">
        <v>3.8925800000000002</v>
      </c>
      <c r="O15" s="281">
        <v>11.178179999999999</v>
      </c>
      <c r="P15" s="282"/>
      <c r="Q15" s="31">
        <v>15.07076</v>
      </c>
      <c r="R15" s="31">
        <v>68.29738679732408</v>
      </c>
      <c r="S15" s="281">
        <v>90.8057823114424</v>
      </c>
      <c r="T15" s="282"/>
      <c r="U15" s="31">
        <v>88.741131473420211</v>
      </c>
    </row>
    <row r="16" spans="1:21">
      <c r="A16" s="260" t="s">
        <v>15</v>
      </c>
      <c r="B16" s="286"/>
      <c r="C16" s="286"/>
      <c r="D16" s="283"/>
      <c r="E16" s="260">
        <v>3607</v>
      </c>
      <c r="F16" s="263">
        <v>146.31541000000001</v>
      </c>
      <c r="G16" s="263">
        <v>158.03332</v>
      </c>
      <c r="H16" s="283"/>
      <c r="I16" s="263">
        <v>304.34872999999999</v>
      </c>
      <c r="J16" s="263">
        <v>20.486719999999998</v>
      </c>
      <c r="K16" s="263">
        <v>119.51282</v>
      </c>
      <c r="L16" s="283"/>
      <c r="M16" s="263">
        <v>139.99954</v>
      </c>
      <c r="N16" s="263">
        <v>125.82868999999999</v>
      </c>
      <c r="O16" s="263">
        <v>38.520499999999998</v>
      </c>
      <c r="P16" s="283"/>
      <c r="Q16" s="263">
        <v>164.34918999999999</v>
      </c>
      <c r="R16" s="263">
        <v>14.001751421808544</v>
      </c>
      <c r="S16" s="263">
        <v>75.625077040715212</v>
      </c>
      <c r="T16" s="283"/>
      <c r="U16" s="263">
        <v>45.999712237997507</v>
      </c>
    </row>
    <row r="17" spans="1:21">
      <c r="A17" s="284"/>
      <c r="B17" s="287"/>
      <c r="C17" s="287"/>
      <c r="D17" s="285"/>
      <c r="E17" s="269"/>
      <c r="F17" s="269"/>
      <c r="G17" s="284"/>
      <c r="H17" s="285"/>
      <c r="I17" s="269"/>
      <c r="J17" s="269"/>
      <c r="K17" s="284"/>
      <c r="L17" s="285"/>
      <c r="M17" s="269"/>
      <c r="N17" s="269"/>
      <c r="O17" s="284"/>
      <c r="P17" s="285"/>
      <c r="Q17" s="269"/>
      <c r="R17" s="269"/>
      <c r="S17" s="284"/>
      <c r="T17" s="285"/>
      <c r="U17" s="269"/>
    </row>
    <row r="18" spans="1:21">
      <c r="A18" s="267" t="s">
        <v>28</v>
      </c>
      <c r="B18" s="270" t="s">
        <v>19</v>
      </c>
      <c r="C18" s="270" t="s">
        <v>20</v>
      </c>
      <c r="D18" s="42" t="s">
        <v>21</v>
      </c>
      <c r="E18" s="41">
        <v>44979</v>
      </c>
      <c r="F18" s="40">
        <v>567.04944999999998</v>
      </c>
      <c r="G18" s="271">
        <v>364.15154000000001</v>
      </c>
      <c r="H18" s="272"/>
      <c r="I18" s="40">
        <v>931.20099000000005</v>
      </c>
      <c r="J18" s="40">
        <v>183.03833</v>
      </c>
      <c r="K18" s="271">
        <v>264.68736999999999</v>
      </c>
      <c r="L18" s="272"/>
      <c r="M18" s="39">
        <v>447.72570000000002</v>
      </c>
      <c r="N18" s="39">
        <v>384.01112000000001</v>
      </c>
      <c r="O18" s="275">
        <v>99.464169999999996</v>
      </c>
      <c r="P18" s="276"/>
      <c r="Q18" s="39">
        <v>483.47528999999997</v>
      </c>
      <c r="R18" s="39">
        <v>32.279077248024841</v>
      </c>
      <c r="S18" s="275">
        <v>72.686049879124496</v>
      </c>
      <c r="T18" s="276"/>
      <c r="U18" s="39">
        <v>48.080457904152354</v>
      </c>
    </row>
    <row r="19" spans="1:21">
      <c r="A19" s="268"/>
      <c r="B19" s="268"/>
      <c r="C19" s="268"/>
      <c r="D19" s="38" t="s">
        <v>22</v>
      </c>
      <c r="E19" s="37">
        <v>58</v>
      </c>
      <c r="F19" s="36">
        <v>16.914480000000001</v>
      </c>
      <c r="G19" s="273">
        <v>2.7174399999999999</v>
      </c>
      <c r="H19" s="274"/>
      <c r="I19" s="36">
        <v>19.631920000000001</v>
      </c>
      <c r="J19" s="36">
        <v>0.76656999999999997</v>
      </c>
      <c r="K19" s="273">
        <v>0.12651999999999999</v>
      </c>
      <c r="L19" s="274"/>
      <c r="M19" s="35">
        <v>0.89309000000000005</v>
      </c>
      <c r="N19" s="35">
        <v>16.14791</v>
      </c>
      <c r="O19" s="277">
        <v>2.5909200000000001</v>
      </c>
      <c r="P19" s="278"/>
      <c r="Q19" s="35">
        <v>18.73883</v>
      </c>
      <c r="R19" s="35">
        <v>4.5320340915003001</v>
      </c>
      <c r="S19" s="277">
        <v>4.6558525671219968</v>
      </c>
      <c r="T19" s="278"/>
      <c r="U19" s="35">
        <v>4.549172979514994</v>
      </c>
    </row>
    <row r="20" spans="1:21">
      <c r="A20" s="269"/>
      <c r="B20" s="269"/>
      <c r="C20" s="269"/>
      <c r="D20" s="34" t="s">
        <v>23</v>
      </c>
      <c r="E20" s="33">
        <v>1</v>
      </c>
      <c r="F20" s="32">
        <v>0</v>
      </c>
      <c r="G20" s="279">
        <v>4.9880000000000001E-2</v>
      </c>
      <c r="H20" s="280"/>
      <c r="I20" s="32">
        <v>4.9880000000000001E-2</v>
      </c>
      <c r="J20" s="32">
        <v>0</v>
      </c>
      <c r="K20" s="279">
        <v>0</v>
      </c>
      <c r="L20" s="280"/>
      <c r="M20" s="31">
        <v>0</v>
      </c>
      <c r="N20" s="31">
        <v>0</v>
      </c>
      <c r="O20" s="281">
        <v>4.9880000000000001E-2</v>
      </c>
      <c r="P20" s="282"/>
      <c r="Q20" s="31">
        <v>4.9880000000000001E-2</v>
      </c>
      <c r="R20" s="45" t="e">
        <v>#DIV/0!</v>
      </c>
      <c r="S20" s="281">
        <v>0</v>
      </c>
      <c r="T20" s="282"/>
      <c r="U20" s="31">
        <v>0</v>
      </c>
    </row>
    <row r="21" spans="1:21">
      <c r="A21" s="260" t="s">
        <v>15</v>
      </c>
      <c r="B21" s="261"/>
      <c r="C21" s="261"/>
      <c r="D21" s="262"/>
      <c r="E21" s="25">
        <v>45038</v>
      </c>
      <c r="F21" s="24">
        <v>583.96393</v>
      </c>
      <c r="G21" s="263">
        <v>366.91886</v>
      </c>
      <c r="H21" s="262"/>
      <c r="I21" s="24">
        <v>950.88279</v>
      </c>
      <c r="J21" s="24">
        <v>183.8049</v>
      </c>
      <c r="K21" s="263">
        <v>264.81389000000001</v>
      </c>
      <c r="L21" s="262"/>
      <c r="M21" s="24">
        <v>448.61878999999999</v>
      </c>
      <c r="N21" s="24">
        <v>400.15902999999997</v>
      </c>
      <c r="O21" s="263">
        <v>102.10496999999999</v>
      </c>
      <c r="P21" s="262"/>
      <c r="Q21" s="24">
        <v>502.26400000000001</v>
      </c>
      <c r="R21" s="24">
        <v>31.475385817065792</v>
      </c>
      <c r="S21" s="263">
        <v>72.172329871514378</v>
      </c>
      <c r="T21" s="262"/>
      <c r="U21" s="24">
        <v>47.179189140651076</v>
      </c>
    </row>
    <row r="22" spans="1:21">
      <c r="A22" s="267" t="s">
        <v>36</v>
      </c>
      <c r="B22" s="270" t="s">
        <v>19</v>
      </c>
      <c r="C22" s="270" t="s">
        <v>20</v>
      </c>
      <c r="D22" s="42" t="s">
        <v>21</v>
      </c>
      <c r="E22" s="41">
        <v>420</v>
      </c>
      <c r="F22" s="40">
        <v>628.04223000000002</v>
      </c>
      <c r="G22" s="271">
        <v>238.7663</v>
      </c>
      <c r="H22" s="272"/>
      <c r="I22" s="40">
        <v>866.80853000000002</v>
      </c>
      <c r="J22" s="40">
        <v>222.01849000000001</v>
      </c>
      <c r="K22" s="271">
        <v>139.50709000000001</v>
      </c>
      <c r="L22" s="272"/>
      <c r="M22" s="39">
        <v>361.52557999999999</v>
      </c>
      <c r="N22" s="39">
        <v>406.02373999999998</v>
      </c>
      <c r="O22" s="275">
        <v>99.259209999999996</v>
      </c>
      <c r="P22" s="276"/>
      <c r="Q22" s="39">
        <v>505.28295000000003</v>
      </c>
      <c r="R22" s="39">
        <v>35.350885560673206</v>
      </c>
      <c r="S22" s="275">
        <v>58.428299973656252</v>
      </c>
      <c r="T22" s="276"/>
      <c r="U22" s="39">
        <v>41.70766293681951</v>
      </c>
    </row>
    <row r="23" spans="1:21">
      <c r="A23" s="268"/>
      <c r="B23" s="268"/>
      <c r="C23" s="268"/>
      <c r="D23" s="38" t="s">
        <v>22</v>
      </c>
      <c r="E23" s="37">
        <v>23</v>
      </c>
      <c r="F23" s="36">
        <v>84.949579999999997</v>
      </c>
      <c r="G23" s="273">
        <v>6.45</v>
      </c>
      <c r="H23" s="274"/>
      <c r="I23" s="36">
        <v>91.39958</v>
      </c>
      <c r="J23" s="36">
        <v>8.4365799999999993</v>
      </c>
      <c r="K23" s="273">
        <v>0.14978</v>
      </c>
      <c r="L23" s="274"/>
      <c r="M23" s="35">
        <v>8.5863600000000009</v>
      </c>
      <c r="N23" s="35">
        <v>76.513000000000005</v>
      </c>
      <c r="O23" s="277">
        <v>6.3002200000000004</v>
      </c>
      <c r="P23" s="278"/>
      <c r="Q23" s="35">
        <v>82.813220000000001</v>
      </c>
      <c r="R23" s="35">
        <v>9.9312792364600266</v>
      </c>
      <c r="S23" s="277">
        <v>2.3221705426356589</v>
      </c>
      <c r="T23" s="278"/>
      <c r="U23" s="35">
        <v>9.3943101270268414</v>
      </c>
    </row>
    <row r="24" spans="1:21">
      <c r="A24" s="269"/>
      <c r="B24" s="269"/>
      <c r="C24" s="269"/>
      <c r="D24" s="34" t="s">
        <v>23</v>
      </c>
      <c r="E24" s="33">
        <v>38</v>
      </c>
      <c r="F24" s="32">
        <v>249.59174999999999</v>
      </c>
      <c r="G24" s="279">
        <v>4.2347099999999998</v>
      </c>
      <c r="H24" s="280"/>
      <c r="I24" s="32">
        <v>253.82646</v>
      </c>
      <c r="J24" s="32">
        <v>90.439269999999993</v>
      </c>
      <c r="K24" s="279">
        <v>0</v>
      </c>
      <c r="L24" s="280"/>
      <c r="M24" s="31">
        <v>90.439269999999993</v>
      </c>
      <c r="N24" s="31">
        <v>159.15248</v>
      </c>
      <c r="O24" s="281">
        <v>4.2347099999999998</v>
      </c>
      <c r="P24" s="282"/>
      <c r="Q24" s="31">
        <v>163.38719</v>
      </c>
      <c r="R24" s="31">
        <v>36.234879558318731</v>
      </c>
      <c r="S24" s="281">
        <v>0</v>
      </c>
      <c r="T24" s="282"/>
      <c r="U24" s="31">
        <v>35.630355479881807</v>
      </c>
    </row>
    <row r="25" spans="1:21">
      <c r="A25" s="260" t="s">
        <v>15</v>
      </c>
      <c r="B25" s="261"/>
      <c r="C25" s="261"/>
      <c r="D25" s="262"/>
      <c r="E25" s="25">
        <v>481</v>
      </c>
      <c r="F25" s="24">
        <v>962.58356000000003</v>
      </c>
      <c r="G25" s="263">
        <v>249.45101</v>
      </c>
      <c r="H25" s="262"/>
      <c r="I25" s="24">
        <v>1212.03457</v>
      </c>
      <c r="J25" s="24">
        <v>320.89434</v>
      </c>
      <c r="K25" s="263">
        <v>139.65687</v>
      </c>
      <c r="L25" s="262"/>
      <c r="M25" s="24">
        <v>460.55121000000003</v>
      </c>
      <c r="N25" s="24">
        <v>641.68921999999998</v>
      </c>
      <c r="O25" s="263">
        <v>109.79414</v>
      </c>
      <c r="P25" s="262"/>
      <c r="Q25" s="24">
        <v>751.48335999999995</v>
      </c>
      <c r="R25" s="24">
        <v>33.336777536487325</v>
      </c>
      <c r="S25" s="263">
        <v>55.985690336551457</v>
      </c>
      <c r="T25" s="262"/>
      <c r="U25" s="24">
        <v>37.998190926187853</v>
      </c>
    </row>
    <row r="26" spans="1:21">
      <c r="A26" s="267" t="s">
        <v>35</v>
      </c>
      <c r="B26" s="270" t="s">
        <v>19</v>
      </c>
      <c r="C26" s="270" t="s">
        <v>20</v>
      </c>
      <c r="D26" s="42" t="s">
        <v>34</v>
      </c>
      <c r="E26" s="41">
        <v>5518</v>
      </c>
      <c r="F26" s="40">
        <v>6.1571999999999996</v>
      </c>
      <c r="G26" s="271">
        <v>122.53722</v>
      </c>
      <c r="H26" s="272"/>
      <c r="I26" s="40">
        <v>128.69442000000001</v>
      </c>
      <c r="J26" s="40">
        <v>3.6672400000000001</v>
      </c>
      <c r="K26" s="271">
        <v>40.482439999999997</v>
      </c>
      <c r="L26" s="272"/>
      <c r="M26" s="39">
        <v>44.149679999999996</v>
      </c>
      <c r="N26" s="39">
        <v>2.48996</v>
      </c>
      <c r="O26" s="275">
        <v>82.054779999999994</v>
      </c>
      <c r="P26" s="276"/>
      <c r="Q26" s="39">
        <v>84.544740000000004</v>
      </c>
      <c r="R26" s="39">
        <v>59.560189696615346</v>
      </c>
      <c r="S26" s="275">
        <v>33.036851986686166</v>
      </c>
      <c r="T26" s="276"/>
      <c r="U26" s="39">
        <v>34.305823049670686</v>
      </c>
    </row>
    <row r="27" spans="1:21">
      <c r="A27" s="268"/>
      <c r="B27" s="268"/>
      <c r="C27" s="268"/>
      <c r="D27" s="38" t="s">
        <v>33</v>
      </c>
      <c r="E27" s="37">
        <v>6</v>
      </c>
      <c r="F27" s="36">
        <v>7.9200000000000007E-2</v>
      </c>
      <c r="G27" s="273">
        <v>8.6400000000000005E-2</v>
      </c>
      <c r="H27" s="274"/>
      <c r="I27" s="36">
        <v>0.1656</v>
      </c>
      <c r="J27" s="36">
        <v>1.44E-2</v>
      </c>
      <c r="K27" s="273">
        <v>2.8799999999999999E-2</v>
      </c>
      <c r="L27" s="274"/>
      <c r="M27" s="35">
        <v>4.3200000000000002E-2</v>
      </c>
      <c r="N27" s="35">
        <v>6.4799999999999996E-2</v>
      </c>
      <c r="O27" s="277">
        <v>5.7599999999999998E-2</v>
      </c>
      <c r="P27" s="278"/>
      <c r="Q27" s="35">
        <v>0.12239999999999999</v>
      </c>
      <c r="R27" s="35">
        <v>18.181818181818183</v>
      </c>
      <c r="S27" s="277">
        <v>33.333333333333336</v>
      </c>
      <c r="T27" s="278"/>
      <c r="U27" s="35">
        <v>26.086956521739129</v>
      </c>
    </row>
    <row r="28" spans="1:21">
      <c r="A28" s="268"/>
      <c r="B28" s="268"/>
      <c r="C28" s="268"/>
      <c r="D28" s="38" t="s">
        <v>32</v>
      </c>
      <c r="E28" s="37">
        <v>325</v>
      </c>
      <c r="F28" s="36">
        <v>1.161</v>
      </c>
      <c r="G28" s="273">
        <v>7.26396</v>
      </c>
      <c r="H28" s="274"/>
      <c r="I28" s="36">
        <v>8.4249600000000004</v>
      </c>
      <c r="J28" s="36">
        <v>0.89044999999999996</v>
      </c>
      <c r="K28" s="273">
        <v>2.6595599999999999</v>
      </c>
      <c r="L28" s="274"/>
      <c r="M28" s="35">
        <v>3.5500099999999999</v>
      </c>
      <c r="N28" s="35">
        <v>0.27055000000000001</v>
      </c>
      <c r="O28" s="277">
        <v>4.6044</v>
      </c>
      <c r="P28" s="278"/>
      <c r="Q28" s="35">
        <v>4.8749500000000001</v>
      </c>
      <c r="R28" s="35">
        <v>76.696813092161932</v>
      </c>
      <c r="S28" s="277">
        <v>36.613087076470684</v>
      </c>
      <c r="T28" s="278"/>
      <c r="U28" s="35">
        <v>42.136817266788213</v>
      </c>
    </row>
    <row r="29" spans="1:21">
      <c r="A29" s="269"/>
      <c r="B29" s="269"/>
      <c r="C29" s="269"/>
      <c r="D29" s="34" t="s">
        <v>31</v>
      </c>
      <c r="E29" s="33">
        <v>63635</v>
      </c>
      <c r="F29" s="32">
        <v>159.60437999999999</v>
      </c>
      <c r="G29" s="279">
        <v>329.23737999999997</v>
      </c>
      <c r="H29" s="280"/>
      <c r="I29" s="32">
        <v>488.84176000000002</v>
      </c>
      <c r="J29" s="32">
        <v>109.38178000000001</v>
      </c>
      <c r="K29" s="279">
        <v>269.93513999999999</v>
      </c>
      <c r="L29" s="280"/>
      <c r="M29" s="31">
        <v>379.31691999999998</v>
      </c>
      <c r="N29" s="31">
        <v>50.2226</v>
      </c>
      <c r="O29" s="281">
        <v>59.302239999999998</v>
      </c>
      <c r="P29" s="282"/>
      <c r="Q29" s="31">
        <v>109.52484</v>
      </c>
      <c r="R29" s="31">
        <v>68.533069079933767</v>
      </c>
      <c r="S29" s="281">
        <v>81.987999054056374</v>
      </c>
      <c r="T29" s="282"/>
      <c r="U29" s="31">
        <v>77.595031979264618</v>
      </c>
    </row>
    <row r="30" spans="1:21">
      <c r="A30" s="260" t="s">
        <v>15</v>
      </c>
      <c r="B30" s="261"/>
      <c r="C30" s="261"/>
      <c r="D30" s="262"/>
      <c r="E30" s="25">
        <v>69484</v>
      </c>
      <c r="F30" s="24">
        <v>167.00178</v>
      </c>
      <c r="G30" s="263">
        <v>459.12495999999999</v>
      </c>
      <c r="H30" s="262"/>
      <c r="I30" s="24">
        <v>626.12674000000004</v>
      </c>
      <c r="J30" s="24">
        <v>113.95386999999999</v>
      </c>
      <c r="K30" s="263">
        <v>313.10593999999998</v>
      </c>
      <c r="L30" s="262"/>
      <c r="M30" s="24">
        <v>427.05981000000003</v>
      </c>
      <c r="N30" s="24">
        <v>53.047910000000002</v>
      </c>
      <c r="O30" s="263">
        <v>146.01902000000001</v>
      </c>
      <c r="P30" s="262"/>
      <c r="Q30" s="24">
        <v>199.06693000000001</v>
      </c>
      <c r="R30" s="24">
        <v>68.23512300288057</v>
      </c>
      <c r="S30" s="263">
        <v>68.196235726326009</v>
      </c>
      <c r="T30" s="262"/>
      <c r="U30" s="24">
        <v>68.20660781873012</v>
      </c>
    </row>
    <row r="31" spans="1:21" ht="30">
      <c r="A31" s="30" t="s">
        <v>29</v>
      </c>
      <c r="B31" s="29" t="s">
        <v>19</v>
      </c>
      <c r="C31" s="29" t="s">
        <v>20</v>
      </c>
      <c r="D31" s="28" t="s">
        <v>21</v>
      </c>
      <c r="E31" s="27">
        <v>10173</v>
      </c>
      <c r="F31" s="26">
        <v>443.40116999999998</v>
      </c>
      <c r="G31" s="264">
        <v>103.60395</v>
      </c>
      <c r="H31" s="265"/>
      <c r="I31" s="26">
        <v>547.00512000000003</v>
      </c>
      <c r="J31" s="26">
        <v>56.00797</v>
      </c>
      <c r="K31" s="264">
        <v>33.024259999999998</v>
      </c>
      <c r="L31" s="265"/>
      <c r="M31" s="26">
        <v>89.032229999999998</v>
      </c>
      <c r="N31" s="26">
        <v>387.39319999999998</v>
      </c>
      <c r="O31" s="266">
        <v>70.579689999999999</v>
      </c>
      <c r="P31" s="265"/>
      <c r="Q31" s="26">
        <v>457.97289000000001</v>
      </c>
      <c r="R31" s="26">
        <v>12.631443890867496</v>
      </c>
      <c r="S31" s="266">
        <v>31.875483511970344</v>
      </c>
      <c r="T31" s="265"/>
      <c r="U31" s="26">
        <v>16.276306517935335</v>
      </c>
    </row>
    <row r="32" spans="1:21" ht="0" hidden="1" customHeight="1"/>
    <row r="33" spans="1:21">
      <c r="A33" s="260" t="s">
        <v>15</v>
      </c>
      <c r="B33" s="261"/>
      <c r="C33" s="261"/>
      <c r="D33" s="262"/>
      <c r="E33" s="25">
        <v>10173</v>
      </c>
      <c r="F33" s="24">
        <v>443.40116999999998</v>
      </c>
      <c r="G33" s="263">
        <v>103.60395</v>
      </c>
      <c r="H33" s="262"/>
      <c r="I33" s="24">
        <v>547.00512000000003</v>
      </c>
      <c r="J33" s="24">
        <v>56.00797</v>
      </c>
      <c r="K33" s="263">
        <v>33.024259999999998</v>
      </c>
      <c r="L33" s="262"/>
      <c r="M33" s="24">
        <v>89.032229999999998</v>
      </c>
      <c r="N33" s="24">
        <v>387.39319999999998</v>
      </c>
      <c r="O33" s="263">
        <v>70.579689999999999</v>
      </c>
      <c r="P33" s="262"/>
      <c r="Q33" s="24">
        <v>457.97289000000001</v>
      </c>
      <c r="R33" s="24">
        <v>12.631443890867496</v>
      </c>
      <c r="S33" s="263">
        <v>31.875483511970344</v>
      </c>
      <c r="T33" s="262"/>
      <c r="U33" s="24">
        <v>16.276306517935335</v>
      </c>
    </row>
    <row r="34" spans="1:21">
      <c r="A34" s="260" t="s">
        <v>30</v>
      </c>
      <c r="B34" s="261"/>
      <c r="C34" s="261"/>
      <c r="D34" s="262"/>
      <c r="E34" s="25">
        <v>202429</v>
      </c>
      <c r="F34" s="24">
        <v>3320.6400899999999</v>
      </c>
      <c r="G34" s="263">
        <v>2445.8074499999998</v>
      </c>
      <c r="H34" s="262"/>
      <c r="I34" s="24">
        <v>5766.4475400000001</v>
      </c>
      <c r="J34" s="24">
        <v>1144.6136200000001</v>
      </c>
      <c r="K34" s="263">
        <v>1767.1348499999999</v>
      </c>
      <c r="L34" s="262"/>
      <c r="M34" s="24">
        <v>2911.74847</v>
      </c>
      <c r="N34" s="24">
        <v>2176.0264699999998</v>
      </c>
      <c r="O34" s="263">
        <v>678.67259999999999</v>
      </c>
      <c r="P34" s="262"/>
      <c r="Q34" s="24">
        <v>2854.6990700000001</v>
      </c>
      <c r="R34" s="24">
        <v>34.469668165693925</v>
      </c>
      <c r="S34" s="263">
        <v>72.251593231511336</v>
      </c>
      <c r="T34" s="262"/>
      <c r="U34" s="24">
        <v>50.494666773644141</v>
      </c>
    </row>
    <row r="35" spans="1:21" ht="0" hidden="1" customHeight="1"/>
    <row r="36" spans="1:21" ht="3" customHeight="1"/>
  </sheetData>
  <sheetProtection algorithmName="SHA-512" hashValue="gu27F1lhTji81WNjkZvE0RGyLMISvD9eWPqm7vvnPST81Z8mUbuL5SxW/i4qoylSR3rX4FutXM6RQmqHalNmFg==" saltValue="e98OLiDnNJ+M7rV3ruzR6w==" spinCount="100000" sheet="1" objects="1" scenarios="1"/>
  <mergeCells count="151">
    <mergeCell ref="A1:U1"/>
    <mergeCell ref="A2:U2"/>
    <mergeCell ref="A3:U3"/>
    <mergeCell ref="A4:U4"/>
    <mergeCell ref="F5:I5"/>
    <mergeCell ref="J5:M5"/>
    <mergeCell ref="N5:Q5"/>
    <mergeCell ref="R5:U5"/>
    <mergeCell ref="S7:T7"/>
    <mergeCell ref="A7:A9"/>
    <mergeCell ref="B7:B9"/>
    <mergeCell ref="C7:C9"/>
    <mergeCell ref="G8:H8"/>
    <mergeCell ref="K8:L8"/>
    <mergeCell ref="O8:P8"/>
    <mergeCell ref="S8:T8"/>
    <mergeCell ref="G9:H9"/>
    <mergeCell ref="G6:H6"/>
    <mergeCell ref="K6:L6"/>
    <mergeCell ref="O6:P6"/>
    <mergeCell ref="S6:T6"/>
    <mergeCell ref="G7:H7"/>
    <mergeCell ref="K7:L7"/>
    <mergeCell ref="O7:P7"/>
    <mergeCell ref="O9:P9"/>
    <mergeCell ref="S9:T9"/>
    <mergeCell ref="K9:L9"/>
    <mergeCell ref="K15:L15"/>
    <mergeCell ref="O15:P15"/>
    <mergeCell ref="S15:T15"/>
    <mergeCell ref="A10:D10"/>
    <mergeCell ref="G10:H10"/>
    <mergeCell ref="K10:L10"/>
    <mergeCell ref="O10:P10"/>
    <mergeCell ref="S10:T10"/>
    <mergeCell ref="A11:A12"/>
    <mergeCell ref="B11:B12"/>
    <mergeCell ref="C11:C12"/>
    <mergeCell ref="G11:H11"/>
    <mergeCell ref="K11:L11"/>
    <mergeCell ref="A16:D17"/>
    <mergeCell ref="E16:E17"/>
    <mergeCell ref="F16:F17"/>
    <mergeCell ref="G16:H17"/>
    <mergeCell ref="I16:I17"/>
    <mergeCell ref="O13:P13"/>
    <mergeCell ref="S13:T13"/>
    <mergeCell ref="O11:P11"/>
    <mergeCell ref="S11:T11"/>
    <mergeCell ref="G12:H12"/>
    <mergeCell ref="K12:L12"/>
    <mergeCell ref="O12:P12"/>
    <mergeCell ref="S12:T12"/>
    <mergeCell ref="A14:A15"/>
    <mergeCell ref="B14:B15"/>
    <mergeCell ref="C14:C15"/>
    <mergeCell ref="G14:H14"/>
    <mergeCell ref="K14:L14"/>
    <mergeCell ref="A13:D13"/>
    <mergeCell ref="G13:H13"/>
    <mergeCell ref="K13:L13"/>
    <mergeCell ref="O14:P14"/>
    <mergeCell ref="S14:T14"/>
    <mergeCell ref="G15:H15"/>
    <mergeCell ref="S18:T18"/>
    <mergeCell ref="G19:H19"/>
    <mergeCell ref="K19:L19"/>
    <mergeCell ref="O19:P19"/>
    <mergeCell ref="S19:T19"/>
    <mergeCell ref="G20:H20"/>
    <mergeCell ref="Q16:Q17"/>
    <mergeCell ref="R16:R17"/>
    <mergeCell ref="S16:T17"/>
    <mergeCell ref="J16:J17"/>
    <mergeCell ref="K16:L17"/>
    <mergeCell ref="M16:M17"/>
    <mergeCell ref="N16:N17"/>
    <mergeCell ref="O16:P17"/>
    <mergeCell ref="U16:U17"/>
    <mergeCell ref="A18:A20"/>
    <mergeCell ref="B18:B20"/>
    <mergeCell ref="C18:C20"/>
    <mergeCell ref="G18:H18"/>
    <mergeCell ref="K18:L18"/>
    <mergeCell ref="O18:P18"/>
    <mergeCell ref="G24:H24"/>
    <mergeCell ref="K24:L24"/>
    <mergeCell ref="K20:L20"/>
    <mergeCell ref="O20:P20"/>
    <mergeCell ref="S20:T20"/>
    <mergeCell ref="A21:D21"/>
    <mergeCell ref="G21:H21"/>
    <mergeCell ref="K21:L21"/>
    <mergeCell ref="O21:P21"/>
    <mergeCell ref="S21:T21"/>
    <mergeCell ref="O22:P22"/>
    <mergeCell ref="S22:T22"/>
    <mergeCell ref="G23:H23"/>
    <mergeCell ref="K23:L23"/>
    <mergeCell ref="O23:P23"/>
    <mergeCell ref="S23:T23"/>
    <mergeCell ref="G22:H22"/>
    <mergeCell ref="K22:L22"/>
    <mergeCell ref="O24:P24"/>
    <mergeCell ref="S24:T24"/>
    <mergeCell ref="A25:D25"/>
    <mergeCell ref="G25:H25"/>
    <mergeCell ref="K25:L25"/>
    <mergeCell ref="O25:P25"/>
    <mergeCell ref="S25:T25"/>
    <mergeCell ref="A22:A24"/>
    <mergeCell ref="B22:B24"/>
    <mergeCell ref="C22:C24"/>
    <mergeCell ref="A30:D30"/>
    <mergeCell ref="G30:H30"/>
    <mergeCell ref="K30:L30"/>
    <mergeCell ref="O30:P30"/>
    <mergeCell ref="S30:T30"/>
    <mergeCell ref="A26:A29"/>
    <mergeCell ref="B26:B29"/>
    <mergeCell ref="C26:C29"/>
    <mergeCell ref="G26:H26"/>
    <mergeCell ref="K26:L26"/>
    <mergeCell ref="G28:H28"/>
    <mergeCell ref="K28:L28"/>
    <mergeCell ref="O26:P26"/>
    <mergeCell ref="S26:T26"/>
    <mergeCell ref="G27:H27"/>
    <mergeCell ref="K27:L27"/>
    <mergeCell ref="O27:P27"/>
    <mergeCell ref="S27:T27"/>
    <mergeCell ref="O28:P28"/>
    <mergeCell ref="S28:T28"/>
    <mergeCell ref="G29:H29"/>
    <mergeCell ref="K29:L29"/>
    <mergeCell ref="O29:P29"/>
    <mergeCell ref="S29:T29"/>
    <mergeCell ref="A34:D34"/>
    <mergeCell ref="G34:H34"/>
    <mergeCell ref="K34:L34"/>
    <mergeCell ref="O34:P34"/>
    <mergeCell ref="S34:T34"/>
    <mergeCell ref="G31:H31"/>
    <mergeCell ref="K31:L31"/>
    <mergeCell ref="O31:P31"/>
    <mergeCell ref="S31:T31"/>
    <mergeCell ref="A33:D33"/>
    <mergeCell ref="G33:H33"/>
    <mergeCell ref="K33:L33"/>
    <mergeCell ref="O33:P33"/>
    <mergeCell ref="S33:T33"/>
  </mergeCells>
  <hyperlinks>
    <hyperlink ref="B7" r:id="rId1" xr:uid="{00000000-0004-0000-0800-000000000000}"/>
    <hyperlink ref="C7" r:id="rId2" xr:uid="{00000000-0004-0000-0800-000001000000}"/>
    <hyperlink ref="B11" r:id="rId3" xr:uid="{00000000-0004-0000-0800-000002000000}"/>
    <hyperlink ref="C11" r:id="rId4" xr:uid="{00000000-0004-0000-0800-000003000000}"/>
    <hyperlink ref="B14" r:id="rId5" xr:uid="{00000000-0004-0000-0800-000004000000}"/>
    <hyperlink ref="C14" r:id="rId6" xr:uid="{00000000-0004-0000-0800-000005000000}"/>
    <hyperlink ref="B18" r:id="rId7" xr:uid="{00000000-0004-0000-0800-000006000000}"/>
    <hyperlink ref="C18" r:id="rId8" xr:uid="{00000000-0004-0000-0800-000007000000}"/>
    <hyperlink ref="B22" r:id="rId9" xr:uid="{00000000-0004-0000-0800-000008000000}"/>
    <hyperlink ref="C22" r:id="rId10" xr:uid="{00000000-0004-0000-0800-000009000000}"/>
    <hyperlink ref="B26" r:id="rId11" xr:uid="{00000000-0004-0000-0800-00000A000000}"/>
    <hyperlink ref="C26" r:id="rId12" xr:uid="{00000000-0004-0000-0800-00000B000000}"/>
    <hyperlink ref="B31" r:id="rId13" xr:uid="{00000000-0004-0000-0800-00000C000000}"/>
    <hyperlink ref="C31" r:id="rId14" xr:uid="{00000000-0004-0000-0800-00000D000000}"/>
  </hyperlinks>
  <pageMargins left="0.25" right="0.25" top="0.25" bottom="0.25169291300000002" header="0.39370078740157499" footer="0.39370078740157499"/>
  <pageSetup paperSize="5" orientation="landscape" horizontalDpi="300" verticalDpi="300" r:id="rId15"/>
  <headerFooter alignWithMargins="0">
    <oddFooter>&amp;L&amp;"Calibri,Bold"&amp;11 Generated By : 3130079 &amp;R&amp;"Calibri,Bold"&amp;11Page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4"/>
  <sheetViews>
    <sheetView showGridLines="0" workbookViewId="0">
      <selection activeCell="I11" sqref="I11:J11"/>
    </sheetView>
  </sheetViews>
  <sheetFormatPr defaultRowHeight="15"/>
  <cols>
    <col min="1" max="1" width="16.7109375" style="23" bestFit="1" customWidth="1"/>
    <col min="2" max="2" width="20.140625" style="23" bestFit="1" customWidth="1"/>
    <col min="3" max="3" width="10.85546875" style="23" bestFit="1" customWidth="1"/>
    <col min="4" max="4" width="8.85546875" style="23" customWidth="1"/>
    <col min="5" max="5" width="0" style="23" hidden="1" customWidth="1"/>
    <col min="6" max="6" width="10.28515625" style="23" customWidth="1"/>
    <col min="7" max="7" width="10.140625" style="23" customWidth="1"/>
    <col min="8" max="8" width="6.5703125" style="23" bestFit="1" customWidth="1"/>
    <col min="9" max="9" width="1.140625" style="23" customWidth="1"/>
    <col min="10" max="10" width="8.28515625" style="23" customWidth="1"/>
    <col min="11" max="12" width="7.5703125" style="23" bestFit="1" customWidth="1"/>
    <col min="13" max="13" width="0" style="23" hidden="1" customWidth="1"/>
    <col min="14" max="14" width="9.7109375" style="23" customWidth="1"/>
    <col min="15" max="15" width="7.5703125" style="23" bestFit="1" customWidth="1"/>
    <col min="16" max="16" width="6.5703125" style="23" bestFit="1" customWidth="1"/>
    <col min="17" max="17" width="0" style="23" hidden="1" customWidth="1"/>
    <col min="18" max="18" width="8.7109375" style="23" customWidth="1"/>
    <col min="19" max="22" width="8.140625" style="23" customWidth="1"/>
    <col min="23" max="16384" width="9.140625" style="23"/>
  </cols>
  <sheetData>
    <row r="1" spans="1:22" ht="17.100000000000001" customHeight="1">
      <c r="A1" s="288" t="s">
        <v>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22" ht="17.25" customHeight="1">
      <c r="A2" s="288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22" ht="17.100000000000001" customHeight="1">
      <c r="A3" s="29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22" ht="17.100000000000001" customHeight="1">
      <c r="A4" s="291" t="s">
        <v>41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</row>
    <row r="5" spans="1:22">
      <c r="A5" s="43" t="s">
        <v>3</v>
      </c>
      <c r="B5" s="43" t="s">
        <v>5</v>
      </c>
      <c r="C5" s="43" t="s">
        <v>4</v>
      </c>
      <c r="D5" s="292" t="s">
        <v>6</v>
      </c>
      <c r="E5" s="261"/>
      <c r="F5" s="261"/>
      <c r="G5" s="262"/>
      <c r="H5" s="292" t="s">
        <v>7</v>
      </c>
      <c r="I5" s="261"/>
      <c r="J5" s="261"/>
      <c r="K5" s="262"/>
      <c r="L5" s="292" t="s">
        <v>8</v>
      </c>
      <c r="M5" s="261"/>
      <c r="N5" s="261"/>
      <c r="O5" s="262"/>
      <c r="P5" s="292" t="s">
        <v>9</v>
      </c>
      <c r="Q5" s="261"/>
      <c r="R5" s="261"/>
      <c r="S5" s="262"/>
      <c r="T5" s="50"/>
      <c r="U5" s="50"/>
      <c r="V5" s="50"/>
    </row>
    <row r="6" spans="1:22" ht="25.5">
      <c r="A6" s="43" t="s">
        <v>4</v>
      </c>
      <c r="B6" s="43" t="s">
        <v>4</v>
      </c>
      <c r="C6" s="49" t="s">
        <v>37</v>
      </c>
      <c r="D6" s="43" t="s">
        <v>11</v>
      </c>
      <c r="E6" s="292" t="s">
        <v>12</v>
      </c>
      <c r="F6" s="262"/>
      <c r="G6" s="43" t="s">
        <v>13</v>
      </c>
      <c r="H6" s="43" t="s">
        <v>14</v>
      </c>
      <c r="I6" s="292" t="s">
        <v>12</v>
      </c>
      <c r="J6" s="262"/>
      <c r="K6" s="43" t="s">
        <v>13</v>
      </c>
      <c r="L6" s="43" t="s">
        <v>14</v>
      </c>
      <c r="M6" s="292" t="s">
        <v>12</v>
      </c>
      <c r="N6" s="262"/>
      <c r="O6" s="43" t="s">
        <v>15</v>
      </c>
      <c r="P6" s="43" t="s">
        <v>14</v>
      </c>
      <c r="Q6" s="292" t="s">
        <v>16</v>
      </c>
      <c r="R6" s="262"/>
      <c r="S6" s="43" t="s">
        <v>17</v>
      </c>
      <c r="T6" s="48"/>
      <c r="U6" s="48"/>
      <c r="V6" s="48"/>
    </row>
    <row r="7" spans="1:22" ht="17.25" customHeight="1">
      <c r="A7" s="267" t="s">
        <v>18</v>
      </c>
      <c r="B7" s="42" t="s">
        <v>21</v>
      </c>
      <c r="C7" s="41">
        <v>73186</v>
      </c>
      <c r="D7" s="40">
        <v>363.55338999999998</v>
      </c>
      <c r="E7" s="271">
        <v>1085.59565</v>
      </c>
      <c r="F7" s="272"/>
      <c r="G7" s="40">
        <v>1449.14904</v>
      </c>
      <c r="H7" s="40">
        <v>129.29922999999999</v>
      </c>
      <c r="I7" s="271">
        <v>813.60671000000002</v>
      </c>
      <c r="J7" s="272"/>
      <c r="K7" s="39">
        <v>942.90593999999999</v>
      </c>
      <c r="L7" s="39">
        <v>234.25416000000001</v>
      </c>
      <c r="M7" s="275">
        <v>271.98894000000001</v>
      </c>
      <c r="N7" s="276"/>
      <c r="O7" s="39">
        <v>506.24310000000003</v>
      </c>
      <c r="P7" s="39">
        <v>35.565403474851379</v>
      </c>
      <c r="Q7" s="275">
        <v>74.945649422968856</v>
      </c>
      <c r="R7" s="276"/>
      <c r="S7" s="39">
        <v>65.066181184510882</v>
      </c>
      <c r="T7" s="47"/>
      <c r="U7" s="47"/>
      <c r="V7" s="47"/>
    </row>
    <row r="8" spans="1:22" ht="17.25" customHeight="1">
      <c r="A8" s="268"/>
      <c r="B8" s="38" t="s">
        <v>22</v>
      </c>
      <c r="C8" s="37">
        <v>356</v>
      </c>
      <c r="D8" s="36">
        <v>116.69651</v>
      </c>
      <c r="E8" s="273">
        <v>48.973840000000003</v>
      </c>
      <c r="F8" s="274"/>
      <c r="G8" s="36">
        <v>165.67035000000001</v>
      </c>
      <c r="H8" s="36">
        <v>38.595239999999997</v>
      </c>
      <c r="I8" s="273">
        <v>34.244489999999999</v>
      </c>
      <c r="J8" s="274"/>
      <c r="K8" s="35">
        <v>72.839730000000003</v>
      </c>
      <c r="L8" s="35">
        <v>78.10127</v>
      </c>
      <c r="M8" s="277">
        <v>14.72935</v>
      </c>
      <c r="N8" s="278"/>
      <c r="O8" s="35">
        <v>92.830619999999996</v>
      </c>
      <c r="P8" s="35">
        <v>33.073174167762176</v>
      </c>
      <c r="Q8" s="277">
        <v>69.924045163703724</v>
      </c>
      <c r="R8" s="278"/>
      <c r="S8" s="35">
        <v>43.966666334682095</v>
      </c>
      <c r="T8" s="47"/>
      <c r="U8" s="47"/>
      <c r="V8" s="47"/>
    </row>
    <row r="9" spans="1:22" ht="17.25" customHeight="1">
      <c r="A9" s="269"/>
      <c r="B9" s="34" t="s">
        <v>23</v>
      </c>
      <c r="C9" s="33">
        <v>155</v>
      </c>
      <c r="D9" s="32">
        <v>295.55264</v>
      </c>
      <c r="E9" s="279">
        <v>23.665839999999999</v>
      </c>
      <c r="F9" s="280"/>
      <c r="G9" s="32">
        <v>319.21848</v>
      </c>
      <c r="H9" s="32">
        <v>2.10968</v>
      </c>
      <c r="I9" s="279">
        <v>3.5096799999999999</v>
      </c>
      <c r="J9" s="280"/>
      <c r="K9" s="31">
        <v>5.6193600000000004</v>
      </c>
      <c r="L9" s="31">
        <v>293.44296000000003</v>
      </c>
      <c r="M9" s="281">
        <v>20.15616</v>
      </c>
      <c r="N9" s="282"/>
      <c r="O9" s="31">
        <v>313.59912000000003</v>
      </c>
      <c r="P9" s="31">
        <v>0.71380854523918313</v>
      </c>
      <c r="Q9" s="281">
        <v>14.830151813753494</v>
      </c>
      <c r="R9" s="282"/>
      <c r="S9" s="31">
        <v>1.7603492128651199</v>
      </c>
      <c r="T9" s="47"/>
      <c r="U9" s="47"/>
      <c r="V9" s="47"/>
    </row>
    <row r="10" spans="1:22" ht="17.25" customHeight="1">
      <c r="A10" s="260" t="s">
        <v>15</v>
      </c>
      <c r="B10" s="262"/>
      <c r="C10" s="25">
        <v>73697</v>
      </c>
      <c r="D10" s="24">
        <v>775.80254000000002</v>
      </c>
      <c r="E10" s="263">
        <v>1158.23533</v>
      </c>
      <c r="F10" s="262"/>
      <c r="G10" s="24">
        <v>1934.0378700000001</v>
      </c>
      <c r="H10" s="24">
        <v>170.00415000000001</v>
      </c>
      <c r="I10" s="263">
        <v>851.36</v>
      </c>
      <c r="J10" s="262"/>
      <c r="K10" s="24">
        <v>1021.36503</v>
      </c>
      <c r="L10" s="24">
        <v>605.79839000000004</v>
      </c>
      <c r="M10" s="263">
        <v>306.87445000000002</v>
      </c>
      <c r="N10" s="262"/>
      <c r="O10" s="24">
        <v>912.67283999999995</v>
      </c>
      <c r="P10" s="24">
        <v>21.913327326822106</v>
      </c>
      <c r="Q10" s="263">
        <v>73.50500005901219</v>
      </c>
      <c r="R10" s="262"/>
      <c r="S10" s="24">
        <v>52.809980913145203</v>
      </c>
      <c r="T10" s="46"/>
      <c r="U10" s="46"/>
      <c r="V10" s="46"/>
    </row>
    <row r="11" spans="1:22" ht="17.25" customHeight="1">
      <c r="A11" s="267" t="s">
        <v>24</v>
      </c>
      <c r="B11" s="42" t="s">
        <v>21</v>
      </c>
      <c r="C11" s="41">
        <v>3943</v>
      </c>
      <c r="D11" s="40">
        <v>105.15081000000001</v>
      </c>
      <c r="E11" s="271">
        <v>54.508749999999999</v>
      </c>
      <c r="F11" s="272"/>
      <c r="G11" s="40">
        <v>159.65956</v>
      </c>
      <c r="H11" s="40">
        <v>46.961260000000003</v>
      </c>
      <c r="I11" s="271">
        <v>16.573540000000001</v>
      </c>
      <c r="J11" s="272"/>
      <c r="K11" s="39">
        <v>63.534799999999997</v>
      </c>
      <c r="L11" s="39">
        <v>58.189549999999997</v>
      </c>
      <c r="M11" s="275">
        <v>37.935209999999998</v>
      </c>
      <c r="N11" s="276"/>
      <c r="O11" s="39">
        <v>96.124759999999995</v>
      </c>
      <c r="P11" s="39">
        <v>44.660863763198783</v>
      </c>
      <c r="Q11" s="275">
        <v>30.405283555392483</v>
      </c>
      <c r="R11" s="276"/>
      <c r="S11" s="39">
        <v>39.793921516506749</v>
      </c>
      <c r="T11" s="47"/>
      <c r="U11" s="47"/>
      <c r="V11" s="47"/>
    </row>
    <row r="12" spans="1:22" ht="17.25" customHeight="1">
      <c r="A12" s="269"/>
      <c r="B12" s="34" t="s">
        <v>22</v>
      </c>
      <c r="C12" s="33">
        <v>1</v>
      </c>
      <c r="D12" s="32">
        <v>0.55271999999999999</v>
      </c>
      <c r="E12" s="279">
        <v>0.15792</v>
      </c>
      <c r="F12" s="280"/>
      <c r="G12" s="32">
        <v>0.71064000000000005</v>
      </c>
      <c r="H12" s="32">
        <v>0</v>
      </c>
      <c r="I12" s="279">
        <v>0</v>
      </c>
      <c r="J12" s="280"/>
      <c r="K12" s="31">
        <v>0</v>
      </c>
      <c r="L12" s="31">
        <v>0.55271999999999999</v>
      </c>
      <c r="M12" s="281">
        <v>0.15792</v>
      </c>
      <c r="N12" s="282"/>
      <c r="O12" s="31">
        <v>0.71064000000000005</v>
      </c>
      <c r="P12" s="31">
        <v>0</v>
      </c>
      <c r="Q12" s="281">
        <v>0</v>
      </c>
      <c r="R12" s="282"/>
      <c r="S12" s="31">
        <v>0</v>
      </c>
      <c r="T12" s="47"/>
      <c r="U12" s="47"/>
      <c r="V12" s="47"/>
    </row>
    <row r="13" spans="1:22" ht="17.25" customHeight="1">
      <c r="A13" s="260" t="s">
        <v>15</v>
      </c>
      <c r="B13" s="262"/>
      <c r="C13" s="25">
        <v>3944</v>
      </c>
      <c r="D13" s="24">
        <v>105.70353</v>
      </c>
      <c r="E13" s="263">
        <v>54.666670000000003</v>
      </c>
      <c r="F13" s="262"/>
      <c r="G13" s="24">
        <v>160.37020000000001</v>
      </c>
      <c r="H13" s="24">
        <v>46.961260000000003</v>
      </c>
      <c r="I13" s="263">
        <v>16.573540000000001</v>
      </c>
      <c r="J13" s="262"/>
      <c r="K13" s="24">
        <v>63.534799999999997</v>
      </c>
      <c r="L13" s="24">
        <v>58.742269999999998</v>
      </c>
      <c r="M13" s="263">
        <v>38.093130000000002</v>
      </c>
      <c r="N13" s="262"/>
      <c r="O13" s="24">
        <v>96.835400000000007</v>
      </c>
      <c r="P13" s="24">
        <v>44.427333694532244</v>
      </c>
      <c r="Q13" s="263">
        <v>30.317449370887232</v>
      </c>
      <c r="R13" s="262"/>
      <c r="S13" s="24">
        <v>39.617584813138599</v>
      </c>
      <c r="T13" s="46"/>
      <c r="U13" s="46"/>
      <c r="V13" s="46"/>
    </row>
    <row r="14" spans="1:22" ht="17.25" customHeight="1">
      <c r="A14" s="267" t="s">
        <v>25</v>
      </c>
      <c r="B14" s="42" t="s">
        <v>26</v>
      </c>
      <c r="C14" s="41">
        <v>2945</v>
      </c>
      <c r="D14" s="40">
        <v>154.55423999999999</v>
      </c>
      <c r="E14" s="271">
        <v>39.485590000000002</v>
      </c>
      <c r="F14" s="272"/>
      <c r="G14" s="40">
        <v>194.03982999999999</v>
      </c>
      <c r="H14" s="40">
        <v>7.4233900000000004</v>
      </c>
      <c r="I14" s="271">
        <v>8.6653400000000005</v>
      </c>
      <c r="J14" s="272"/>
      <c r="K14" s="39">
        <v>16.088730000000002</v>
      </c>
      <c r="L14" s="39">
        <v>147.13085000000001</v>
      </c>
      <c r="M14" s="275">
        <v>30.820250000000001</v>
      </c>
      <c r="N14" s="276"/>
      <c r="O14" s="39">
        <v>177.9511</v>
      </c>
      <c r="P14" s="39">
        <v>4.8030969580646898</v>
      </c>
      <c r="Q14" s="275">
        <v>21.945575588461512</v>
      </c>
      <c r="R14" s="276"/>
      <c r="S14" s="39">
        <v>8.2914574806626042</v>
      </c>
      <c r="T14" s="47"/>
      <c r="U14" s="47"/>
      <c r="V14" s="47"/>
    </row>
    <row r="15" spans="1:22" ht="17.25" customHeight="1">
      <c r="A15" s="269"/>
      <c r="B15" s="34" t="s">
        <v>27</v>
      </c>
      <c r="C15" s="33">
        <v>678</v>
      </c>
      <c r="D15" s="32">
        <v>20.3963</v>
      </c>
      <c r="E15" s="279">
        <v>123.91547</v>
      </c>
      <c r="F15" s="280"/>
      <c r="G15" s="32">
        <v>144.31177</v>
      </c>
      <c r="H15" s="32">
        <v>14.34882</v>
      </c>
      <c r="I15" s="279">
        <v>109.40921</v>
      </c>
      <c r="J15" s="280"/>
      <c r="K15" s="31">
        <v>123.75803000000001</v>
      </c>
      <c r="L15" s="31">
        <v>6.0474800000000002</v>
      </c>
      <c r="M15" s="281">
        <v>14.506259999999999</v>
      </c>
      <c r="N15" s="282"/>
      <c r="O15" s="31">
        <v>20.553740000000001</v>
      </c>
      <c r="P15" s="31">
        <v>70.350112520408118</v>
      </c>
      <c r="Q15" s="281">
        <v>88.293422927742597</v>
      </c>
      <c r="R15" s="282"/>
      <c r="S15" s="31">
        <v>85.757405650280646</v>
      </c>
      <c r="T15" s="47"/>
      <c r="U15" s="47"/>
      <c r="V15" s="47"/>
    </row>
    <row r="16" spans="1:22" ht="17.25" customHeight="1">
      <c r="A16" s="260" t="s">
        <v>15</v>
      </c>
      <c r="B16" s="283"/>
      <c r="C16" s="25">
        <v>3623</v>
      </c>
      <c r="D16" s="24">
        <v>174.95053999999999</v>
      </c>
      <c r="E16" s="263">
        <v>163.40106</v>
      </c>
      <c r="F16" s="283"/>
      <c r="G16" s="24">
        <v>338.35160000000002</v>
      </c>
      <c r="H16" s="24">
        <v>21.772210000000001</v>
      </c>
      <c r="I16" s="263">
        <v>118.07455</v>
      </c>
      <c r="J16" s="283"/>
      <c r="K16" s="24">
        <v>139.84675999999999</v>
      </c>
      <c r="L16" s="24">
        <v>153.17832999999999</v>
      </c>
      <c r="M16" s="263">
        <v>45.326509999999999</v>
      </c>
      <c r="N16" s="283"/>
      <c r="O16" s="24">
        <v>198.50484</v>
      </c>
      <c r="P16" s="24">
        <v>12.444780107566402</v>
      </c>
      <c r="Q16" s="263">
        <v>72.26057774655807</v>
      </c>
      <c r="R16" s="283"/>
      <c r="S16" s="24">
        <v>41.33178622474373</v>
      </c>
      <c r="T16" s="46"/>
      <c r="U16" s="46"/>
      <c r="V16" s="46"/>
    </row>
    <row r="17" spans="1:22" ht="17.25" customHeight="1">
      <c r="A17" s="267" t="s">
        <v>28</v>
      </c>
      <c r="B17" s="42" t="s">
        <v>21</v>
      </c>
      <c r="C17" s="41">
        <v>50696</v>
      </c>
      <c r="D17" s="40">
        <v>507.42608999999999</v>
      </c>
      <c r="E17" s="271">
        <v>395.28505999999999</v>
      </c>
      <c r="F17" s="272"/>
      <c r="G17" s="40">
        <v>902.71114999999998</v>
      </c>
      <c r="H17" s="40">
        <v>64.415279999999996</v>
      </c>
      <c r="I17" s="271">
        <v>219.26750000000001</v>
      </c>
      <c r="J17" s="272"/>
      <c r="K17" s="39">
        <v>283.68277999999998</v>
      </c>
      <c r="L17" s="39">
        <v>443.01080999999999</v>
      </c>
      <c r="M17" s="275">
        <v>176.01756</v>
      </c>
      <c r="N17" s="276"/>
      <c r="O17" s="39">
        <v>619.02837</v>
      </c>
      <c r="P17" s="39">
        <v>12.694514781453197</v>
      </c>
      <c r="Q17" s="275">
        <v>55.470727884327324</v>
      </c>
      <c r="R17" s="276"/>
      <c r="S17" s="39">
        <v>31.425642632197466</v>
      </c>
      <c r="T17" s="47"/>
      <c r="U17" s="47"/>
      <c r="V17" s="47"/>
    </row>
    <row r="18" spans="1:22" ht="17.25" customHeight="1">
      <c r="A18" s="268"/>
      <c r="B18" s="38" t="s">
        <v>22</v>
      </c>
      <c r="C18" s="37">
        <v>58</v>
      </c>
      <c r="D18" s="36">
        <v>18.73883</v>
      </c>
      <c r="E18" s="273">
        <v>2.7174399999999999</v>
      </c>
      <c r="F18" s="274"/>
      <c r="G18" s="36">
        <v>21.45627</v>
      </c>
      <c r="H18" s="36">
        <v>0.45978000000000002</v>
      </c>
      <c r="I18" s="273">
        <v>0.11536</v>
      </c>
      <c r="J18" s="274"/>
      <c r="K18" s="35">
        <v>0.57513999999999998</v>
      </c>
      <c r="L18" s="35">
        <v>18.279050000000002</v>
      </c>
      <c r="M18" s="277">
        <v>2.6020799999999999</v>
      </c>
      <c r="N18" s="278"/>
      <c r="O18" s="35">
        <v>20.881129999999999</v>
      </c>
      <c r="P18" s="35">
        <v>2.4536217042366038</v>
      </c>
      <c r="Q18" s="277">
        <v>4.2451719265190766</v>
      </c>
      <c r="R18" s="278"/>
      <c r="S18" s="35">
        <v>2.6805218241567617</v>
      </c>
      <c r="T18" s="47"/>
      <c r="U18" s="47"/>
      <c r="V18" s="47"/>
    </row>
    <row r="19" spans="1:22" ht="17.25" customHeight="1">
      <c r="A19" s="269"/>
      <c r="B19" s="34" t="s">
        <v>23</v>
      </c>
      <c r="C19" s="33">
        <v>1</v>
      </c>
      <c r="D19" s="32">
        <v>4.9880000000000001E-2</v>
      </c>
      <c r="E19" s="279">
        <v>4.9880000000000001E-2</v>
      </c>
      <c r="F19" s="280"/>
      <c r="G19" s="32">
        <v>9.9760000000000001E-2</v>
      </c>
      <c r="H19" s="32">
        <v>0</v>
      </c>
      <c r="I19" s="279">
        <v>0</v>
      </c>
      <c r="J19" s="280"/>
      <c r="K19" s="31">
        <v>0</v>
      </c>
      <c r="L19" s="31">
        <v>4.9880000000000001E-2</v>
      </c>
      <c r="M19" s="281">
        <v>4.9880000000000001E-2</v>
      </c>
      <c r="N19" s="282"/>
      <c r="O19" s="31">
        <v>9.9760000000000001E-2</v>
      </c>
      <c r="P19" s="31">
        <v>0</v>
      </c>
      <c r="Q19" s="281">
        <v>0</v>
      </c>
      <c r="R19" s="282"/>
      <c r="S19" s="31">
        <v>0</v>
      </c>
      <c r="T19" s="47"/>
      <c r="U19" s="47"/>
      <c r="V19" s="47"/>
    </row>
    <row r="20" spans="1:22" ht="17.25" customHeight="1">
      <c r="A20" s="260" t="s">
        <v>15</v>
      </c>
      <c r="B20" s="262"/>
      <c r="C20" s="25">
        <v>50755</v>
      </c>
      <c r="D20" s="24">
        <v>526.21479999999997</v>
      </c>
      <c r="E20" s="263">
        <v>398.05238000000003</v>
      </c>
      <c r="F20" s="262"/>
      <c r="G20" s="24">
        <v>924.26718000000005</v>
      </c>
      <c r="H20" s="24">
        <v>64.875060000000005</v>
      </c>
      <c r="I20" s="263">
        <v>219.38285999999999</v>
      </c>
      <c r="J20" s="262"/>
      <c r="K20" s="24">
        <v>284.25792000000001</v>
      </c>
      <c r="L20" s="24">
        <v>461.33974000000001</v>
      </c>
      <c r="M20" s="263">
        <v>178.66952000000001</v>
      </c>
      <c r="N20" s="262"/>
      <c r="O20" s="24">
        <v>640.00926000000004</v>
      </c>
      <c r="P20" s="24">
        <v>12.328627016952012</v>
      </c>
      <c r="Q20" s="263">
        <v>55.114068153543009</v>
      </c>
      <c r="R20" s="262"/>
      <c r="S20" s="24">
        <v>30.754951181973162</v>
      </c>
      <c r="T20" s="46"/>
      <c r="U20" s="46"/>
      <c r="V20" s="46"/>
    </row>
    <row r="21" spans="1:22" ht="17.25" customHeight="1">
      <c r="A21" s="267" t="s">
        <v>36</v>
      </c>
      <c r="B21" s="42" t="s">
        <v>21</v>
      </c>
      <c r="C21" s="41">
        <v>417</v>
      </c>
      <c r="D21" s="40">
        <v>652.47599000000002</v>
      </c>
      <c r="E21" s="271">
        <v>327.73388</v>
      </c>
      <c r="F21" s="272"/>
      <c r="G21" s="40">
        <v>980.20987000000002</v>
      </c>
      <c r="H21" s="40">
        <v>82.208150000000003</v>
      </c>
      <c r="I21" s="271">
        <v>118.25425</v>
      </c>
      <c r="J21" s="272"/>
      <c r="K21" s="39">
        <v>200.4624</v>
      </c>
      <c r="L21" s="39">
        <v>570.26783999999998</v>
      </c>
      <c r="M21" s="275">
        <v>209.47962999999999</v>
      </c>
      <c r="N21" s="276"/>
      <c r="O21" s="39">
        <v>779.74747000000002</v>
      </c>
      <c r="P21" s="39">
        <v>12.599413811380247</v>
      </c>
      <c r="Q21" s="275">
        <v>36.082400147339051</v>
      </c>
      <c r="R21" s="276"/>
      <c r="S21" s="39">
        <v>20.450967301522887</v>
      </c>
      <c r="T21" s="47"/>
      <c r="U21" s="47"/>
      <c r="V21" s="47"/>
    </row>
    <row r="22" spans="1:22" ht="17.25" customHeight="1">
      <c r="A22" s="268"/>
      <c r="B22" s="38" t="s">
        <v>22</v>
      </c>
      <c r="C22" s="37">
        <v>23</v>
      </c>
      <c r="D22" s="36">
        <v>85.918220000000005</v>
      </c>
      <c r="E22" s="273">
        <v>4.1399999999999997</v>
      </c>
      <c r="F22" s="274"/>
      <c r="G22" s="36">
        <v>90.058220000000006</v>
      </c>
      <c r="H22" s="36">
        <v>7.7535499999999997</v>
      </c>
      <c r="I22" s="273">
        <v>0</v>
      </c>
      <c r="J22" s="274"/>
      <c r="K22" s="35">
        <v>7.7535499999999997</v>
      </c>
      <c r="L22" s="35">
        <v>78.164670000000001</v>
      </c>
      <c r="M22" s="277">
        <v>4.1399999999999997</v>
      </c>
      <c r="N22" s="278"/>
      <c r="O22" s="35">
        <v>82.304670000000002</v>
      </c>
      <c r="P22" s="35">
        <v>9.0243373291485796</v>
      </c>
      <c r="Q22" s="277">
        <v>0</v>
      </c>
      <c r="R22" s="278"/>
      <c r="S22" s="35">
        <v>8.6094861746101579</v>
      </c>
      <c r="T22" s="47"/>
      <c r="U22" s="47"/>
      <c r="V22" s="47"/>
    </row>
    <row r="23" spans="1:22" ht="17.25" customHeight="1">
      <c r="A23" s="269"/>
      <c r="B23" s="34" t="s">
        <v>23</v>
      </c>
      <c r="C23" s="33">
        <v>38</v>
      </c>
      <c r="D23" s="32">
        <v>175.17502999999999</v>
      </c>
      <c r="E23" s="279">
        <v>7.7499599999999997</v>
      </c>
      <c r="F23" s="280"/>
      <c r="G23" s="32">
        <v>182.92499000000001</v>
      </c>
      <c r="H23" s="32">
        <v>2.4865900000000001</v>
      </c>
      <c r="I23" s="279">
        <v>0</v>
      </c>
      <c r="J23" s="280"/>
      <c r="K23" s="31">
        <v>2.4865900000000001</v>
      </c>
      <c r="L23" s="31">
        <v>172.68844000000001</v>
      </c>
      <c r="M23" s="281">
        <v>7.7499599999999997</v>
      </c>
      <c r="N23" s="282"/>
      <c r="O23" s="31">
        <v>180.4384</v>
      </c>
      <c r="P23" s="31">
        <v>1.4194888392483791</v>
      </c>
      <c r="Q23" s="281">
        <v>0</v>
      </c>
      <c r="R23" s="282"/>
      <c r="S23" s="31">
        <v>1.3593495344731192</v>
      </c>
      <c r="T23" s="47"/>
      <c r="U23" s="47"/>
      <c r="V23" s="47"/>
    </row>
    <row r="24" spans="1:22" ht="17.25" customHeight="1">
      <c r="A24" s="260" t="s">
        <v>15</v>
      </c>
      <c r="B24" s="262"/>
      <c r="C24" s="25">
        <v>478</v>
      </c>
      <c r="D24" s="24">
        <v>913.56924000000004</v>
      </c>
      <c r="E24" s="263">
        <v>339.62383999999997</v>
      </c>
      <c r="F24" s="262"/>
      <c r="G24" s="24">
        <v>1253.19308</v>
      </c>
      <c r="H24" s="24">
        <v>92.44829</v>
      </c>
      <c r="I24" s="263">
        <v>118.25425</v>
      </c>
      <c r="J24" s="262"/>
      <c r="K24" s="24">
        <v>210.70254</v>
      </c>
      <c r="L24" s="24">
        <v>821.12094999999999</v>
      </c>
      <c r="M24" s="263">
        <v>221.36958999999999</v>
      </c>
      <c r="N24" s="262"/>
      <c r="O24" s="24">
        <v>1042.49054</v>
      </c>
      <c r="P24" s="24">
        <v>10.119461771720774</v>
      </c>
      <c r="Q24" s="263">
        <v>34.819184071412657</v>
      </c>
      <c r="R24" s="262"/>
      <c r="S24" s="24">
        <v>16.813254347047625</v>
      </c>
      <c r="T24" s="46"/>
      <c r="U24" s="46"/>
      <c r="V24" s="46"/>
    </row>
    <row r="25" spans="1:22" ht="18.75" customHeight="1">
      <c r="A25" s="267" t="s">
        <v>35</v>
      </c>
      <c r="B25" s="42" t="s">
        <v>34</v>
      </c>
      <c r="C25" s="41">
        <v>6322</v>
      </c>
      <c r="D25" s="40">
        <v>84.350040000000007</v>
      </c>
      <c r="E25" s="271">
        <v>137.50572</v>
      </c>
      <c r="F25" s="272"/>
      <c r="G25" s="40">
        <v>221.85576</v>
      </c>
      <c r="H25" s="40">
        <v>50.321770000000001</v>
      </c>
      <c r="I25" s="271">
        <v>80.480940000000004</v>
      </c>
      <c r="J25" s="272"/>
      <c r="K25" s="39">
        <v>130.80270999999999</v>
      </c>
      <c r="L25" s="39">
        <v>34.028269999999999</v>
      </c>
      <c r="M25" s="275">
        <v>57.02478</v>
      </c>
      <c r="N25" s="276"/>
      <c r="O25" s="39">
        <v>91.053049999999999</v>
      </c>
      <c r="P25" s="39">
        <v>59.658264536685458</v>
      </c>
      <c r="Q25" s="275">
        <v>58.529157914303489</v>
      </c>
      <c r="R25" s="276"/>
      <c r="S25" s="39">
        <v>58.958446695276244</v>
      </c>
      <c r="T25" s="47"/>
      <c r="U25" s="47"/>
      <c r="V25" s="47"/>
    </row>
    <row r="26" spans="1:22" ht="18.75" customHeight="1">
      <c r="A26" s="268"/>
      <c r="B26" s="38" t="s">
        <v>33</v>
      </c>
      <c r="C26" s="37">
        <v>6</v>
      </c>
      <c r="D26" s="36">
        <v>0.12239999999999999</v>
      </c>
      <c r="E26" s="273">
        <v>8.6400000000000005E-2</v>
      </c>
      <c r="F26" s="274"/>
      <c r="G26" s="36">
        <v>0.20880000000000001</v>
      </c>
      <c r="H26" s="36">
        <v>8.6400000000000005E-2</v>
      </c>
      <c r="I26" s="273">
        <v>7.1999999999999995E-2</v>
      </c>
      <c r="J26" s="274"/>
      <c r="K26" s="35">
        <v>0.15840000000000001</v>
      </c>
      <c r="L26" s="35">
        <v>3.5999999999999997E-2</v>
      </c>
      <c r="M26" s="277">
        <v>1.44E-2</v>
      </c>
      <c r="N26" s="278"/>
      <c r="O26" s="35">
        <v>5.04E-2</v>
      </c>
      <c r="P26" s="35">
        <v>70.588235294117652</v>
      </c>
      <c r="Q26" s="277">
        <v>83.333333333333329</v>
      </c>
      <c r="R26" s="278"/>
      <c r="S26" s="35">
        <v>75.862068965517238</v>
      </c>
      <c r="T26" s="47"/>
      <c r="U26" s="47"/>
      <c r="V26" s="47"/>
    </row>
    <row r="27" spans="1:22" ht="18.75" customHeight="1">
      <c r="A27" s="268"/>
      <c r="B27" s="38" t="s">
        <v>32</v>
      </c>
      <c r="C27" s="37">
        <v>374</v>
      </c>
      <c r="D27" s="36">
        <v>4.94245</v>
      </c>
      <c r="E27" s="273">
        <v>8.1639599999999994</v>
      </c>
      <c r="F27" s="274"/>
      <c r="G27" s="36">
        <v>13.10641</v>
      </c>
      <c r="H27" s="36">
        <v>3.0164599999999999</v>
      </c>
      <c r="I27" s="273">
        <v>5.0607600000000001</v>
      </c>
      <c r="J27" s="274"/>
      <c r="K27" s="35">
        <v>8.0772200000000005</v>
      </c>
      <c r="L27" s="35">
        <v>1.9259900000000001</v>
      </c>
      <c r="M27" s="277">
        <v>3.1032000000000002</v>
      </c>
      <c r="N27" s="278"/>
      <c r="O27" s="35">
        <v>5.0291899999999998</v>
      </c>
      <c r="P27" s="35">
        <v>61.031674574350781</v>
      </c>
      <c r="Q27" s="277">
        <v>61.989034733144209</v>
      </c>
      <c r="R27" s="278"/>
      <c r="S27" s="35">
        <v>61.628012552636456</v>
      </c>
      <c r="T27" s="47"/>
      <c r="U27" s="47"/>
      <c r="V27" s="47"/>
    </row>
    <row r="28" spans="1:22" ht="18.75" customHeight="1">
      <c r="A28" s="269"/>
      <c r="B28" s="34" t="s">
        <v>31</v>
      </c>
      <c r="C28" s="33">
        <v>65887</v>
      </c>
      <c r="D28" s="32">
        <v>112.74433999999999</v>
      </c>
      <c r="E28" s="279">
        <v>347.0616</v>
      </c>
      <c r="F28" s="280"/>
      <c r="G28" s="32">
        <v>459.80594000000002</v>
      </c>
      <c r="H28" s="32">
        <v>42.769779999999997</v>
      </c>
      <c r="I28" s="279">
        <v>253.45247000000001</v>
      </c>
      <c r="J28" s="280"/>
      <c r="K28" s="31">
        <v>296.22224999999997</v>
      </c>
      <c r="L28" s="31">
        <v>69.974559999999997</v>
      </c>
      <c r="M28" s="281">
        <v>93.609129999999993</v>
      </c>
      <c r="N28" s="282"/>
      <c r="O28" s="31">
        <v>163.58368999999999</v>
      </c>
      <c r="P28" s="31">
        <v>37.935190360775536</v>
      </c>
      <c r="Q28" s="281">
        <v>73.028093571861589</v>
      </c>
      <c r="R28" s="282"/>
      <c r="S28" s="31">
        <v>64.423319542152939</v>
      </c>
      <c r="T28" s="47"/>
      <c r="U28" s="47"/>
      <c r="V28" s="47"/>
    </row>
    <row r="29" spans="1:22" ht="18.75" customHeight="1">
      <c r="A29" s="260" t="s">
        <v>15</v>
      </c>
      <c r="B29" s="262"/>
      <c r="C29" s="25">
        <v>72589</v>
      </c>
      <c r="D29" s="24">
        <v>202.15923000000001</v>
      </c>
      <c r="E29" s="263">
        <v>492.81768</v>
      </c>
      <c r="F29" s="262"/>
      <c r="G29" s="24">
        <v>694.97690999999998</v>
      </c>
      <c r="H29" s="24">
        <v>96.194410000000005</v>
      </c>
      <c r="I29" s="263">
        <v>339.06617</v>
      </c>
      <c r="J29" s="262"/>
      <c r="K29" s="24">
        <v>435.26058</v>
      </c>
      <c r="L29" s="24">
        <v>105.96482</v>
      </c>
      <c r="M29" s="263">
        <v>153.75151</v>
      </c>
      <c r="N29" s="262"/>
      <c r="O29" s="24">
        <v>259.71633000000003</v>
      </c>
      <c r="P29" s="24">
        <v>47.583486541772047</v>
      </c>
      <c r="Q29" s="263">
        <v>68.801543402420137</v>
      </c>
      <c r="R29" s="262"/>
      <c r="S29" s="24">
        <v>62.629502324041241</v>
      </c>
      <c r="T29" s="46"/>
      <c r="U29" s="46"/>
      <c r="V29" s="46"/>
    </row>
    <row r="30" spans="1:22" ht="26.25" customHeight="1">
      <c r="A30" s="30" t="s">
        <v>29</v>
      </c>
      <c r="B30" s="28" t="s">
        <v>21</v>
      </c>
      <c r="C30" s="27">
        <v>12376</v>
      </c>
      <c r="D30" s="26">
        <v>467.63054</v>
      </c>
      <c r="E30" s="264">
        <v>126.30840000000001</v>
      </c>
      <c r="F30" s="265"/>
      <c r="G30" s="26">
        <v>593.93894</v>
      </c>
      <c r="H30" s="26">
        <v>48.130459999999999</v>
      </c>
      <c r="I30" s="264">
        <v>37.771599999999999</v>
      </c>
      <c r="J30" s="265"/>
      <c r="K30" s="26">
        <v>85.902060000000006</v>
      </c>
      <c r="L30" s="26">
        <v>419.50008000000003</v>
      </c>
      <c r="M30" s="266">
        <v>88.536799999999999</v>
      </c>
      <c r="N30" s="265"/>
      <c r="O30" s="26">
        <v>508.03688</v>
      </c>
      <c r="P30" s="26">
        <v>10.292411611953316</v>
      </c>
      <c r="Q30" s="266">
        <v>29.904266066231543</v>
      </c>
      <c r="R30" s="265"/>
      <c r="S30" s="26">
        <v>14.463112992726154</v>
      </c>
      <c r="T30" s="47"/>
      <c r="U30" s="47"/>
      <c r="V30" s="47"/>
    </row>
    <row r="31" spans="1:22" ht="18.75" customHeight="1">
      <c r="A31" s="260" t="s">
        <v>15</v>
      </c>
      <c r="B31" s="262"/>
      <c r="C31" s="25">
        <v>12376</v>
      </c>
      <c r="D31" s="24">
        <v>467.63054</v>
      </c>
      <c r="E31" s="263">
        <v>126.30840000000001</v>
      </c>
      <c r="F31" s="262"/>
      <c r="G31" s="24">
        <v>593.93894</v>
      </c>
      <c r="H31" s="24">
        <v>48.130459999999999</v>
      </c>
      <c r="I31" s="263">
        <v>37.771599999999999</v>
      </c>
      <c r="J31" s="262"/>
      <c r="K31" s="24">
        <v>85.902060000000006</v>
      </c>
      <c r="L31" s="24">
        <v>419.50008000000003</v>
      </c>
      <c r="M31" s="263">
        <v>88.536799999999999</v>
      </c>
      <c r="N31" s="262"/>
      <c r="O31" s="24">
        <v>508.03688</v>
      </c>
      <c r="P31" s="24">
        <v>10.292411611953316</v>
      </c>
      <c r="Q31" s="263">
        <v>29.904266066231543</v>
      </c>
      <c r="R31" s="262"/>
      <c r="S31" s="24">
        <v>14.463112992726154</v>
      </c>
      <c r="T31" s="46"/>
      <c r="U31" s="46"/>
      <c r="V31" s="46"/>
    </row>
    <row r="32" spans="1:22" ht="18.75" customHeight="1">
      <c r="A32" s="260" t="s">
        <v>30</v>
      </c>
      <c r="B32" s="262"/>
      <c r="C32" s="25">
        <v>217462</v>
      </c>
      <c r="D32" s="24">
        <v>3166.03042</v>
      </c>
      <c r="E32" s="263">
        <v>2733.10536</v>
      </c>
      <c r="F32" s="262"/>
      <c r="G32" s="24">
        <v>5899.1357799999996</v>
      </c>
      <c r="H32" s="24">
        <v>540.38584000000003</v>
      </c>
      <c r="I32" s="263">
        <v>1700.4838500000001</v>
      </c>
      <c r="J32" s="262"/>
      <c r="K32" s="24">
        <v>2240.86969</v>
      </c>
      <c r="L32" s="24">
        <v>2625.6445800000001</v>
      </c>
      <c r="M32" s="263">
        <v>1032.6215099999999</v>
      </c>
      <c r="N32" s="262"/>
      <c r="O32" s="24">
        <v>3658.2660900000001</v>
      </c>
      <c r="P32" s="24">
        <v>17.068245351856095</v>
      </c>
      <c r="Q32" s="263">
        <v>62.218013066280037</v>
      </c>
      <c r="R32" s="262"/>
      <c r="S32" s="24">
        <v>37.986406374935143</v>
      </c>
      <c r="T32" s="46"/>
      <c r="U32" s="46"/>
      <c r="V32" s="46"/>
    </row>
    <row r="33" ht="17.25" customHeight="1"/>
    <row r="34" ht="17.25" customHeight="1"/>
  </sheetData>
  <sheetProtection algorithmName="SHA-512" hashValue="xrWUUCjAh6gVAVXYgbtfw8Ru75wRO+yCqhamvVB3FcQ6qopXUbgAL3uI1apZCXSnMUddUFW2EGG+9lQ6dOQ9aQ==" saltValue="epnLbpfQcSPAO9Bo3KWZAA==" spinCount="100000" sheet="1" objects="1" scenarios="1"/>
  <mergeCells count="130">
    <mergeCell ref="H5:K5"/>
    <mergeCell ref="L5:O5"/>
    <mergeCell ref="P5:S5"/>
    <mergeCell ref="E8:F8"/>
    <mergeCell ref="I8:J8"/>
    <mergeCell ref="M8:N8"/>
    <mergeCell ref="Q8:R8"/>
    <mergeCell ref="E9:F9"/>
    <mergeCell ref="A1:S1"/>
    <mergeCell ref="A2:S2"/>
    <mergeCell ref="A3:S3"/>
    <mergeCell ref="A4:S4"/>
    <mergeCell ref="D5:G5"/>
    <mergeCell ref="I9:J9"/>
    <mergeCell ref="M9:N9"/>
    <mergeCell ref="Q9:R9"/>
    <mergeCell ref="A10:B10"/>
    <mergeCell ref="E10:F10"/>
    <mergeCell ref="I10:J10"/>
    <mergeCell ref="M10:N10"/>
    <mergeCell ref="Q10:R10"/>
    <mergeCell ref="E6:F6"/>
    <mergeCell ref="I6:J6"/>
    <mergeCell ref="M6:N6"/>
    <mergeCell ref="Q6:R6"/>
    <mergeCell ref="A7:A9"/>
    <mergeCell ref="E7:F7"/>
    <mergeCell ref="I7:J7"/>
    <mergeCell ref="M7:N7"/>
    <mergeCell ref="Q7:R7"/>
    <mergeCell ref="M13:N13"/>
    <mergeCell ref="Q13:R13"/>
    <mergeCell ref="M11:N11"/>
    <mergeCell ref="Q11:R11"/>
    <mergeCell ref="E12:F12"/>
    <mergeCell ref="I12:J12"/>
    <mergeCell ref="M12:N12"/>
    <mergeCell ref="Q12:R12"/>
    <mergeCell ref="A14:A15"/>
    <mergeCell ref="E14:F14"/>
    <mergeCell ref="I14:J14"/>
    <mergeCell ref="A13:B13"/>
    <mergeCell ref="E13:F13"/>
    <mergeCell ref="I13:J13"/>
    <mergeCell ref="A11:A12"/>
    <mergeCell ref="E11:F11"/>
    <mergeCell ref="I11:J11"/>
    <mergeCell ref="I16:J16"/>
    <mergeCell ref="M16:N16"/>
    <mergeCell ref="A16:B16"/>
    <mergeCell ref="E16:F16"/>
    <mergeCell ref="M14:N14"/>
    <mergeCell ref="Q14:R14"/>
    <mergeCell ref="E15:F15"/>
    <mergeCell ref="I15:J15"/>
    <mergeCell ref="M15:N15"/>
    <mergeCell ref="Q15:R15"/>
    <mergeCell ref="Q16:R16"/>
    <mergeCell ref="A17:A19"/>
    <mergeCell ref="E17:F17"/>
    <mergeCell ref="I17:J17"/>
    <mergeCell ref="M17:N17"/>
    <mergeCell ref="Q17:R17"/>
    <mergeCell ref="E18:F18"/>
    <mergeCell ref="I18:J18"/>
    <mergeCell ref="M18:N18"/>
    <mergeCell ref="Q18:R18"/>
    <mergeCell ref="I19:J19"/>
    <mergeCell ref="M19:N19"/>
    <mergeCell ref="Q19:R19"/>
    <mergeCell ref="E19:F19"/>
    <mergeCell ref="A20:B20"/>
    <mergeCell ref="E20:F20"/>
    <mergeCell ref="I20:J20"/>
    <mergeCell ref="M20:N20"/>
    <mergeCell ref="Q20:R20"/>
    <mergeCell ref="M23:N23"/>
    <mergeCell ref="M25:N25"/>
    <mergeCell ref="Q25:R25"/>
    <mergeCell ref="E26:F26"/>
    <mergeCell ref="I26:J26"/>
    <mergeCell ref="M26:N26"/>
    <mergeCell ref="Q26:R26"/>
    <mergeCell ref="M21:N21"/>
    <mergeCell ref="Q21:R21"/>
    <mergeCell ref="E22:F22"/>
    <mergeCell ref="I22:J22"/>
    <mergeCell ref="M22:N22"/>
    <mergeCell ref="Q22:R22"/>
    <mergeCell ref="E21:F21"/>
    <mergeCell ref="I21:J21"/>
    <mergeCell ref="A24:B24"/>
    <mergeCell ref="E24:F24"/>
    <mergeCell ref="I24:J24"/>
    <mergeCell ref="M24:N24"/>
    <mergeCell ref="M27:N27"/>
    <mergeCell ref="Q27:R27"/>
    <mergeCell ref="Q23:R23"/>
    <mergeCell ref="A29:B29"/>
    <mergeCell ref="E29:F29"/>
    <mergeCell ref="I29:J29"/>
    <mergeCell ref="M29:N29"/>
    <mergeCell ref="Q29:R29"/>
    <mergeCell ref="A25:A28"/>
    <mergeCell ref="E25:F25"/>
    <mergeCell ref="I25:J25"/>
    <mergeCell ref="E27:F27"/>
    <mergeCell ref="I27:J27"/>
    <mergeCell ref="E28:F28"/>
    <mergeCell ref="I28:J28"/>
    <mergeCell ref="M28:N28"/>
    <mergeCell ref="Q28:R28"/>
    <mergeCell ref="Q24:R24"/>
    <mergeCell ref="A21:A23"/>
    <mergeCell ref="E23:F23"/>
    <mergeCell ref="I23:J23"/>
    <mergeCell ref="A32:B32"/>
    <mergeCell ref="E32:F32"/>
    <mergeCell ref="I32:J32"/>
    <mergeCell ref="M32:N32"/>
    <mergeCell ref="Q32:R32"/>
    <mergeCell ref="E30:F30"/>
    <mergeCell ref="I30:J30"/>
    <mergeCell ref="M30:N30"/>
    <mergeCell ref="Q30:R30"/>
    <mergeCell ref="A31:B31"/>
    <mergeCell ref="E31:F31"/>
    <mergeCell ref="I31:J31"/>
    <mergeCell ref="M31:N31"/>
    <mergeCell ref="Q31:R31"/>
  </mergeCells>
  <pageMargins left="0.25" right="0.25" top="0.25" bottom="0.25" header="0.39370078740157499" footer="0.39370078740157499"/>
  <pageSetup paperSize="5" orientation="landscape" horizontalDpi="300" verticalDpi="300" r:id="rId1"/>
  <headerFooter alignWithMargins="0">
    <oddFooter>&amp;L&amp;"Calibri,Bold"&amp;11 Generated By : 3130079 &amp;R&amp;"Calibri,Bold"&amp;11Page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6"/>
  <sheetViews>
    <sheetView showGridLines="0" topLeftCell="A10" workbookViewId="0">
      <selection activeCell="C13" sqref="C13"/>
    </sheetView>
  </sheetViews>
  <sheetFormatPr defaultRowHeight="15"/>
  <cols>
    <col min="1" max="1" width="18.28515625" style="23" customWidth="1"/>
    <col min="2" max="2" width="22.85546875" style="23" customWidth="1"/>
    <col min="3" max="3" width="12.140625" style="23" bestFit="1" customWidth="1"/>
    <col min="4" max="4" width="10.7109375" style="23" customWidth="1"/>
    <col min="5" max="5" width="7.140625" style="23" hidden="1" customWidth="1"/>
    <col min="6" max="6" width="10.7109375" style="23" customWidth="1"/>
    <col min="7" max="7" width="10.140625" style="23" customWidth="1"/>
    <col min="8" max="8" width="9.140625" style="23" customWidth="1"/>
    <col min="9" max="9" width="0" style="23" hidden="1" customWidth="1"/>
    <col min="10" max="12" width="9.28515625" style="23" customWidth="1"/>
    <col min="13" max="13" width="0" style="23" hidden="1" customWidth="1"/>
    <col min="14" max="15" width="9.85546875" style="23" customWidth="1"/>
    <col min="16" max="16" width="10.85546875" style="23" customWidth="1"/>
    <col min="17" max="17" width="0" style="23" hidden="1" customWidth="1"/>
    <col min="18" max="19" width="9.42578125" style="23" customWidth="1"/>
    <col min="20" max="16384" width="9.140625" style="23"/>
  </cols>
  <sheetData>
    <row r="1" spans="1:19" ht="17.100000000000001" customHeight="1">
      <c r="A1" s="302" t="s">
        <v>45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19" ht="22.35" customHeight="1">
      <c r="A2" s="303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</row>
    <row r="3" spans="1:19" ht="17.100000000000001" customHeight="1">
      <c r="A3" s="201" t="s">
        <v>44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</row>
    <row r="4" spans="1:19" ht="17.100000000000001" customHeight="1">
      <c r="A4" s="202" t="s">
        <v>43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</row>
    <row r="5" spans="1:19" ht="15.75">
      <c r="A5" s="69" t="s">
        <v>3</v>
      </c>
      <c r="B5" s="69" t="s">
        <v>5</v>
      </c>
      <c r="C5" s="69" t="s">
        <v>4</v>
      </c>
      <c r="D5" s="203" t="s">
        <v>6</v>
      </c>
      <c r="E5" s="261"/>
      <c r="F5" s="261"/>
      <c r="G5" s="262"/>
      <c r="H5" s="203" t="s">
        <v>7</v>
      </c>
      <c r="I5" s="261"/>
      <c r="J5" s="261"/>
      <c r="K5" s="262"/>
      <c r="L5" s="203" t="s">
        <v>8</v>
      </c>
      <c r="M5" s="261"/>
      <c r="N5" s="261"/>
      <c r="O5" s="262"/>
      <c r="P5" s="203" t="s">
        <v>9</v>
      </c>
      <c r="Q5" s="261"/>
      <c r="R5" s="261"/>
      <c r="S5" s="262"/>
    </row>
    <row r="6" spans="1:19" ht="31.5">
      <c r="A6" s="69" t="s">
        <v>4</v>
      </c>
      <c r="B6" s="69" t="s">
        <v>4</v>
      </c>
      <c r="C6" s="69" t="s">
        <v>42</v>
      </c>
      <c r="D6" s="69" t="s">
        <v>11</v>
      </c>
      <c r="E6" s="203" t="s">
        <v>12</v>
      </c>
      <c r="F6" s="262"/>
      <c r="G6" s="69" t="s">
        <v>13</v>
      </c>
      <c r="H6" s="69" t="s">
        <v>14</v>
      </c>
      <c r="I6" s="203" t="s">
        <v>12</v>
      </c>
      <c r="J6" s="262"/>
      <c r="K6" s="69" t="s">
        <v>13</v>
      </c>
      <c r="L6" s="69" t="s">
        <v>14</v>
      </c>
      <c r="M6" s="203" t="s">
        <v>12</v>
      </c>
      <c r="N6" s="262"/>
      <c r="O6" s="69" t="s">
        <v>15</v>
      </c>
      <c r="P6" s="69" t="s">
        <v>14</v>
      </c>
      <c r="Q6" s="203" t="s">
        <v>16</v>
      </c>
      <c r="R6" s="262"/>
      <c r="S6" s="69" t="s">
        <v>17</v>
      </c>
    </row>
    <row r="7" spans="1:19" ht="15.75">
      <c r="A7" s="194" t="s">
        <v>18</v>
      </c>
      <c r="B7" s="68" t="s">
        <v>21</v>
      </c>
      <c r="C7" s="67">
        <v>74822</v>
      </c>
      <c r="D7" s="66">
        <v>504.12758000000002</v>
      </c>
      <c r="E7" s="296">
        <v>1164.8362</v>
      </c>
      <c r="F7" s="272"/>
      <c r="G7" s="66">
        <v>1668.96378</v>
      </c>
      <c r="H7" s="66">
        <v>209.45533</v>
      </c>
      <c r="I7" s="296">
        <v>826.12352999999996</v>
      </c>
      <c r="J7" s="272"/>
      <c r="K7" s="65">
        <v>1035.5788600000001</v>
      </c>
      <c r="L7" s="65">
        <v>294.67225000000002</v>
      </c>
      <c r="M7" s="300">
        <v>338.71267</v>
      </c>
      <c r="N7" s="276"/>
      <c r="O7" s="65">
        <v>633.38491999999997</v>
      </c>
      <c r="P7" s="65">
        <v>41.548079952300967</v>
      </c>
      <c r="Q7" s="300">
        <v>70.921862661891865</v>
      </c>
      <c r="R7" s="276"/>
      <c r="S7" s="65">
        <v>62.049211157835913</v>
      </c>
    </row>
    <row r="8" spans="1:19" ht="15.75">
      <c r="A8" s="268"/>
      <c r="B8" s="64" t="s">
        <v>22</v>
      </c>
      <c r="C8" s="63">
        <v>502</v>
      </c>
      <c r="D8" s="62">
        <v>99.173950000000005</v>
      </c>
      <c r="E8" s="297">
        <v>59.6265</v>
      </c>
      <c r="F8" s="274"/>
      <c r="G8" s="62">
        <v>158.80045000000001</v>
      </c>
      <c r="H8" s="62">
        <v>15.260770000000001</v>
      </c>
      <c r="I8" s="297">
        <v>36.536279999999998</v>
      </c>
      <c r="J8" s="274"/>
      <c r="K8" s="61">
        <v>51.797049999999999</v>
      </c>
      <c r="L8" s="61">
        <v>83.913179999999997</v>
      </c>
      <c r="M8" s="301">
        <v>23.090219999999999</v>
      </c>
      <c r="N8" s="278"/>
      <c r="O8" s="61">
        <v>107.0034</v>
      </c>
      <c r="P8" s="61">
        <v>15.387881595923123</v>
      </c>
      <c r="Q8" s="301">
        <v>61.275238358783426</v>
      </c>
      <c r="R8" s="278"/>
      <c r="S8" s="61">
        <v>32.617697242041821</v>
      </c>
    </row>
    <row r="9" spans="1:19" ht="15.75">
      <c r="A9" s="269"/>
      <c r="B9" s="60" t="s">
        <v>23</v>
      </c>
      <c r="C9" s="59">
        <v>152</v>
      </c>
      <c r="D9" s="58">
        <v>292.15395000000001</v>
      </c>
      <c r="E9" s="298">
        <v>22.58164</v>
      </c>
      <c r="F9" s="280"/>
      <c r="G9" s="58">
        <v>314.73559</v>
      </c>
      <c r="H9" s="58">
        <v>2.2911600000000001</v>
      </c>
      <c r="I9" s="298">
        <v>3.74715</v>
      </c>
      <c r="J9" s="280"/>
      <c r="K9" s="57">
        <v>6.0383100000000001</v>
      </c>
      <c r="L9" s="57">
        <v>289.86279000000002</v>
      </c>
      <c r="M9" s="299">
        <v>18.834489999999999</v>
      </c>
      <c r="N9" s="282"/>
      <c r="O9" s="57">
        <v>308.69727999999998</v>
      </c>
      <c r="P9" s="57">
        <v>0.7842303689544502</v>
      </c>
      <c r="Q9" s="299">
        <v>16.59379035357928</v>
      </c>
      <c r="R9" s="282"/>
      <c r="S9" s="57">
        <v>1.9185342210583811</v>
      </c>
    </row>
    <row r="10" spans="1:19" ht="15.75">
      <c r="A10" s="192" t="s">
        <v>15</v>
      </c>
      <c r="B10" s="262"/>
      <c r="C10" s="52">
        <v>75476</v>
      </c>
      <c r="D10" s="51">
        <v>895.45547999999997</v>
      </c>
      <c r="E10" s="293">
        <v>1247.0443399999999</v>
      </c>
      <c r="F10" s="262"/>
      <c r="G10" s="51">
        <v>2142.49982</v>
      </c>
      <c r="H10" s="51">
        <v>227.00726</v>
      </c>
      <c r="I10" s="293">
        <v>866.40696000000003</v>
      </c>
      <c r="J10" s="262"/>
      <c r="K10" s="51">
        <v>1093.4142199999999</v>
      </c>
      <c r="L10" s="51">
        <v>668.44821999999999</v>
      </c>
      <c r="M10" s="293">
        <v>380.63738000000001</v>
      </c>
      <c r="N10" s="262"/>
      <c r="O10" s="51">
        <v>1049.0856000000001</v>
      </c>
      <c r="P10" s="51">
        <v>25.351038110794743</v>
      </c>
      <c r="Q10" s="293">
        <v>69.476836725789553</v>
      </c>
      <c r="R10" s="262"/>
      <c r="S10" s="51">
        <v>51.034506971393817</v>
      </c>
    </row>
    <row r="11" spans="1:19" ht="15.75">
      <c r="A11" s="194" t="s">
        <v>24</v>
      </c>
      <c r="B11" s="68" t="s">
        <v>21</v>
      </c>
      <c r="C11" s="67">
        <v>4095</v>
      </c>
      <c r="D11" s="66">
        <v>119.36436999999999</v>
      </c>
      <c r="E11" s="296">
        <v>60.634509999999999</v>
      </c>
      <c r="F11" s="272"/>
      <c r="G11" s="66">
        <v>179.99888000000001</v>
      </c>
      <c r="H11" s="66">
        <v>54.874720000000003</v>
      </c>
      <c r="I11" s="296">
        <v>18.674579999999999</v>
      </c>
      <c r="J11" s="272"/>
      <c r="K11" s="65">
        <v>73.549300000000002</v>
      </c>
      <c r="L11" s="65">
        <v>64.489649999999997</v>
      </c>
      <c r="M11" s="300">
        <v>41.95993</v>
      </c>
      <c r="N11" s="276"/>
      <c r="O11" s="65">
        <v>106.44958</v>
      </c>
      <c r="P11" s="65">
        <v>45.972445546355246</v>
      </c>
      <c r="Q11" s="300">
        <v>30.798599675333403</v>
      </c>
      <c r="R11" s="276"/>
      <c r="S11" s="65">
        <v>40.860976468298027</v>
      </c>
    </row>
    <row r="12" spans="1:19" ht="15.75">
      <c r="A12" s="269"/>
      <c r="B12" s="60" t="s">
        <v>22</v>
      </c>
      <c r="C12" s="59">
        <v>1</v>
      </c>
      <c r="D12" s="58">
        <v>0.71064000000000005</v>
      </c>
      <c r="E12" s="298">
        <v>0.15792</v>
      </c>
      <c r="F12" s="280"/>
      <c r="G12" s="58">
        <v>0.86856</v>
      </c>
      <c r="H12" s="58">
        <v>0</v>
      </c>
      <c r="I12" s="298">
        <v>0</v>
      </c>
      <c r="J12" s="280"/>
      <c r="K12" s="57">
        <v>0</v>
      </c>
      <c r="L12" s="57">
        <v>0.71064000000000005</v>
      </c>
      <c r="M12" s="299">
        <v>0.15792</v>
      </c>
      <c r="N12" s="282"/>
      <c r="O12" s="57">
        <v>0.86856</v>
      </c>
      <c r="P12" s="57">
        <v>0</v>
      </c>
      <c r="Q12" s="299">
        <v>0</v>
      </c>
      <c r="R12" s="282"/>
      <c r="S12" s="57">
        <v>0</v>
      </c>
    </row>
    <row r="13" spans="1:19" ht="15.75">
      <c r="A13" s="192" t="s">
        <v>15</v>
      </c>
      <c r="B13" s="262"/>
      <c r="C13" s="52">
        <v>4096</v>
      </c>
      <c r="D13" s="51">
        <v>120.07501000000001</v>
      </c>
      <c r="E13" s="293">
        <v>60.792430000000003</v>
      </c>
      <c r="F13" s="262"/>
      <c r="G13" s="51">
        <v>180.86743999999999</v>
      </c>
      <c r="H13" s="51">
        <v>54.874720000000003</v>
      </c>
      <c r="I13" s="293">
        <v>18.674579999999999</v>
      </c>
      <c r="J13" s="262"/>
      <c r="K13" s="51">
        <v>73.549300000000002</v>
      </c>
      <c r="L13" s="51">
        <v>65.200289999999995</v>
      </c>
      <c r="M13" s="293">
        <v>42.117849999999997</v>
      </c>
      <c r="N13" s="262"/>
      <c r="O13" s="51">
        <v>107.31814</v>
      </c>
      <c r="P13" s="51">
        <v>45.700366795722104</v>
      </c>
      <c r="Q13" s="293">
        <v>30.718594403941413</v>
      </c>
      <c r="R13" s="262"/>
      <c r="S13" s="51">
        <v>40.664754253170166</v>
      </c>
    </row>
    <row r="14" spans="1:19" ht="15.75">
      <c r="A14" s="194" t="s">
        <v>25</v>
      </c>
      <c r="B14" s="68" t="s">
        <v>26</v>
      </c>
      <c r="C14" s="67">
        <v>2961</v>
      </c>
      <c r="D14" s="66">
        <v>184.77891</v>
      </c>
      <c r="E14" s="296">
        <v>41.558059999999998</v>
      </c>
      <c r="F14" s="272"/>
      <c r="G14" s="66">
        <v>226.33697000000001</v>
      </c>
      <c r="H14" s="66">
        <v>15.235189999999999</v>
      </c>
      <c r="I14" s="296">
        <v>12.674295000000001</v>
      </c>
      <c r="J14" s="272"/>
      <c r="K14" s="65">
        <v>27.909485</v>
      </c>
      <c r="L14" s="65">
        <v>169.54372000000001</v>
      </c>
      <c r="M14" s="300">
        <v>28.883765</v>
      </c>
      <c r="N14" s="276"/>
      <c r="O14" s="65">
        <v>198.42748499999999</v>
      </c>
      <c r="P14" s="65">
        <v>8.2450913905704937</v>
      </c>
      <c r="Q14" s="300">
        <v>30.497802351697842</v>
      </c>
      <c r="R14" s="276"/>
      <c r="S14" s="65">
        <v>12.330943990281392</v>
      </c>
    </row>
    <row r="15" spans="1:19" ht="15.75">
      <c r="A15" s="269"/>
      <c r="B15" s="60" t="s">
        <v>27</v>
      </c>
      <c r="C15" s="59">
        <v>691</v>
      </c>
      <c r="D15" s="58">
        <v>21.169270000000001</v>
      </c>
      <c r="E15" s="298">
        <v>140.8905</v>
      </c>
      <c r="F15" s="280"/>
      <c r="G15" s="58">
        <v>162.05976999999999</v>
      </c>
      <c r="H15" s="58">
        <v>15.454359999999999</v>
      </c>
      <c r="I15" s="298">
        <v>138.40760560000001</v>
      </c>
      <c r="J15" s="280"/>
      <c r="K15" s="57">
        <v>153.86196559999999</v>
      </c>
      <c r="L15" s="57">
        <v>5.7149099999999997</v>
      </c>
      <c r="M15" s="299">
        <v>2.4828944000000002</v>
      </c>
      <c r="N15" s="282"/>
      <c r="O15" s="57">
        <v>8.1978044000000008</v>
      </c>
      <c r="P15" s="57">
        <v>73.003745523582054</v>
      </c>
      <c r="Q15" s="299">
        <v>98.237713401542337</v>
      </c>
      <c r="R15" s="282"/>
      <c r="S15" s="57">
        <v>94.941493252767174</v>
      </c>
    </row>
    <row r="16" spans="1:19">
      <c r="A16" s="192" t="s">
        <v>15</v>
      </c>
      <c r="B16" s="283"/>
      <c r="C16" s="192">
        <v>3652</v>
      </c>
      <c r="D16" s="293">
        <v>205.94818000000001</v>
      </c>
      <c r="E16" s="293">
        <v>182.44855999999999</v>
      </c>
      <c r="F16" s="283"/>
      <c r="G16" s="293">
        <v>388.39674000000002</v>
      </c>
      <c r="H16" s="293">
        <v>30.689550000000001</v>
      </c>
      <c r="I16" s="293">
        <v>151.08190060000001</v>
      </c>
      <c r="J16" s="283"/>
      <c r="K16" s="293">
        <v>181.77145060000001</v>
      </c>
      <c r="L16" s="293">
        <v>175.25863000000001</v>
      </c>
      <c r="M16" s="293">
        <v>31.3666594</v>
      </c>
      <c r="N16" s="283"/>
      <c r="O16" s="293">
        <v>206.62528940000001</v>
      </c>
      <c r="P16" s="293">
        <v>14.901588351011405</v>
      </c>
      <c r="Q16" s="293">
        <v>82.807943565024573</v>
      </c>
      <c r="R16" s="283"/>
      <c r="S16" s="293">
        <v>46.800457336485366</v>
      </c>
    </row>
    <row r="17" spans="1:19" ht="6" customHeight="1">
      <c r="A17" s="284"/>
      <c r="B17" s="285"/>
      <c r="C17" s="269"/>
      <c r="D17" s="269"/>
      <c r="E17" s="284"/>
      <c r="F17" s="285"/>
      <c r="G17" s="269"/>
      <c r="H17" s="269"/>
      <c r="I17" s="284"/>
      <c r="J17" s="285"/>
      <c r="K17" s="269"/>
      <c r="L17" s="269"/>
      <c r="M17" s="284"/>
      <c r="N17" s="285"/>
      <c r="O17" s="269"/>
      <c r="P17" s="269"/>
      <c r="Q17" s="284"/>
      <c r="R17" s="285"/>
      <c r="S17" s="269"/>
    </row>
    <row r="18" spans="1:19" ht="15.75">
      <c r="A18" s="194" t="s">
        <v>28</v>
      </c>
      <c r="B18" s="68" t="s">
        <v>21</v>
      </c>
      <c r="C18" s="67">
        <v>51674</v>
      </c>
      <c r="D18" s="66">
        <v>577.83998999999994</v>
      </c>
      <c r="E18" s="296">
        <v>400.69272000000001</v>
      </c>
      <c r="F18" s="272"/>
      <c r="G18" s="66">
        <v>978.53270999999995</v>
      </c>
      <c r="H18" s="66">
        <v>85.709209999999999</v>
      </c>
      <c r="I18" s="296">
        <v>184.51402999999999</v>
      </c>
      <c r="J18" s="272"/>
      <c r="K18" s="65">
        <v>270.22323999999998</v>
      </c>
      <c r="L18" s="65">
        <v>492.13078000000002</v>
      </c>
      <c r="M18" s="300">
        <v>216.17868999999999</v>
      </c>
      <c r="N18" s="276"/>
      <c r="O18" s="65">
        <v>708.30947000000003</v>
      </c>
      <c r="P18" s="65">
        <v>14.832689236340324</v>
      </c>
      <c r="Q18" s="300">
        <v>46.048760256986952</v>
      </c>
      <c r="R18" s="276"/>
      <c r="S18" s="65">
        <v>27.61514635519951</v>
      </c>
    </row>
    <row r="19" spans="1:19" ht="15.75">
      <c r="A19" s="268"/>
      <c r="B19" s="64" t="s">
        <v>22</v>
      </c>
      <c r="C19" s="63">
        <v>57</v>
      </c>
      <c r="D19" s="62">
        <v>20.0304</v>
      </c>
      <c r="E19" s="297">
        <v>2.6675599999999999</v>
      </c>
      <c r="F19" s="274"/>
      <c r="G19" s="62">
        <v>22.697959999999998</v>
      </c>
      <c r="H19" s="62">
        <v>9.9760000000000001E-2</v>
      </c>
      <c r="I19" s="297">
        <v>0.14835999999999999</v>
      </c>
      <c r="J19" s="274"/>
      <c r="K19" s="61">
        <v>0.24812000000000001</v>
      </c>
      <c r="L19" s="61">
        <v>19.93064</v>
      </c>
      <c r="M19" s="301">
        <v>2.5192000000000001</v>
      </c>
      <c r="N19" s="278"/>
      <c r="O19" s="61">
        <v>22.449839999999998</v>
      </c>
      <c r="P19" s="61">
        <v>0.49804297467848868</v>
      </c>
      <c r="Q19" s="301">
        <v>5.5616368516546952</v>
      </c>
      <c r="R19" s="278"/>
      <c r="S19" s="61">
        <v>1.0931378855192273</v>
      </c>
    </row>
    <row r="20" spans="1:19" ht="15.75">
      <c r="A20" s="269"/>
      <c r="B20" s="60" t="s">
        <v>23</v>
      </c>
      <c r="C20" s="59">
        <v>1</v>
      </c>
      <c r="D20" s="58">
        <v>9.9760000000000001E-2</v>
      </c>
      <c r="E20" s="298">
        <v>4.9880000000000001E-2</v>
      </c>
      <c r="F20" s="280"/>
      <c r="G20" s="58">
        <v>0.14964</v>
      </c>
      <c r="H20" s="58">
        <v>0</v>
      </c>
      <c r="I20" s="298">
        <v>0</v>
      </c>
      <c r="J20" s="280"/>
      <c r="K20" s="57">
        <v>0</v>
      </c>
      <c r="L20" s="57">
        <v>9.9760000000000001E-2</v>
      </c>
      <c r="M20" s="299">
        <v>4.9880000000000001E-2</v>
      </c>
      <c r="N20" s="282"/>
      <c r="O20" s="57">
        <v>0.14964</v>
      </c>
      <c r="P20" s="57">
        <v>0</v>
      </c>
      <c r="Q20" s="299">
        <v>0</v>
      </c>
      <c r="R20" s="282"/>
      <c r="S20" s="57">
        <v>0</v>
      </c>
    </row>
    <row r="21" spans="1:19" ht="15.75">
      <c r="A21" s="192" t="s">
        <v>15</v>
      </c>
      <c r="B21" s="262"/>
      <c r="C21" s="52">
        <v>51732</v>
      </c>
      <c r="D21" s="51">
        <v>597.97014999999999</v>
      </c>
      <c r="E21" s="293">
        <v>403.41016000000002</v>
      </c>
      <c r="F21" s="262"/>
      <c r="G21" s="51">
        <v>1001.38031</v>
      </c>
      <c r="H21" s="51">
        <v>85.808970000000002</v>
      </c>
      <c r="I21" s="293">
        <v>184.66238999999999</v>
      </c>
      <c r="J21" s="262"/>
      <c r="K21" s="51">
        <v>270.47136</v>
      </c>
      <c r="L21" s="51">
        <v>512.16117999999994</v>
      </c>
      <c r="M21" s="293">
        <v>218.74777</v>
      </c>
      <c r="N21" s="262"/>
      <c r="O21" s="51">
        <v>730.90895</v>
      </c>
      <c r="P21" s="51">
        <v>14.350042389239663</v>
      </c>
      <c r="Q21" s="293">
        <v>45.775344379031011</v>
      </c>
      <c r="R21" s="262"/>
      <c r="S21" s="51">
        <v>27.00985402838608</v>
      </c>
    </row>
    <row r="22" spans="1:19" ht="15.75">
      <c r="A22" s="194" t="s">
        <v>36</v>
      </c>
      <c r="B22" s="68" t="s">
        <v>21</v>
      </c>
      <c r="C22" s="67">
        <v>390</v>
      </c>
      <c r="D22" s="66">
        <v>656.13387</v>
      </c>
      <c r="E22" s="296">
        <v>288.61180000000002</v>
      </c>
      <c r="F22" s="272"/>
      <c r="G22" s="66">
        <v>944.74567000000002</v>
      </c>
      <c r="H22" s="66">
        <v>45.700989999999997</v>
      </c>
      <c r="I22" s="296">
        <v>81.494590000000002</v>
      </c>
      <c r="J22" s="272"/>
      <c r="K22" s="65">
        <v>127.19558000000001</v>
      </c>
      <c r="L22" s="65">
        <v>610.43287999999995</v>
      </c>
      <c r="M22" s="300">
        <v>207.11721</v>
      </c>
      <c r="N22" s="276"/>
      <c r="O22" s="65">
        <v>817.55008999999995</v>
      </c>
      <c r="P22" s="65">
        <v>6.9651929414953075</v>
      </c>
      <c r="Q22" s="300">
        <v>28.236749155786423</v>
      </c>
      <c r="R22" s="276"/>
      <c r="S22" s="65">
        <v>13.463473190620709</v>
      </c>
    </row>
    <row r="23" spans="1:19" ht="15.75">
      <c r="A23" s="268"/>
      <c r="B23" s="64" t="s">
        <v>22</v>
      </c>
      <c r="C23" s="63">
        <v>24</v>
      </c>
      <c r="D23" s="62">
        <v>91.899439999999998</v>
      </c>
      <c r="E23" s="297">
        <v>10.5738</v>
      </c>
      <c r="F23" s="274"/>
      <c r="G23" s="62">
        <v>102.47324</v>
      </c>
      <c r="H23" s="62">
        <v>12.32898</v>
      </c>
      <c r="I23" s="297">
        <v>0</v>
      </c>
      <c r="J23" s="274"/>
      <c r="K23" s="61">
        <v>12.32898</v>
      </c>
      <c r="L23" s="61">
        <v>79.570459999999997</v>
      </c>
      <c r="M23" s="301">
        <v>10.5738</v>
      </c>
      <c r="N23" s="278"/>
      <c r="O23" s="61">
        <v>90.144260000000003</v>
      </c>
      <c r="P23" s="61">
        <v>13.41572919269149</v>
      </c>
      <c r="Q23" s="301">
        <v>0</v>
      </c>
      <c r="R23" s="278"/>
      <c r="S23" s="61">
        <v>12.031414250198393</v>
      </c>
    </row>
    <row r="24" spans="1:19" ht="15.75">
      <c r="A24" s="269"/>
      <c r="B24" s="60" t="s">
        <v>23</v>
      </c>
      <c r="C24" s="59">
        <v>72</v>
      </c>
      <c r="D24" s="58">
        <v>309.20974999999999</v>
      </c>
      <c r="E24" s="298">
        <v>42.997199999999999</v>
      </c>
      <c r="F24" s="280"/>
      <c r="G24" s="58">
        <v>352.20695000000001</v>
      </c>
      <c r="H24" s="58">
        <v>9.0008999999999997</v>
      </c>
      <c r="I24" s="298">
        <v>0</v>
      </c>
      <c r="J24" s="280"/>
      <c r="K24" s="57">
        <v>9.0008999999999997</v>
      </c>
      <c r="L24" s="57">
        <v>300.20884999999998</v>
      </c>
      <c r="M24" s="299">
        <v>42.997199999999999</v>
      </c>
      <c r="N24" s="282"/>
      <c r="O24" s="57">
        <v>343.20605</v>
      </c>
      <c r="P24" s="57">
        <v>2.910936670011214</v>
      </c>
      <c r="Q24" s="299">
        <v>0</v>
      </c>
      <c r="R24" s="282"/>
      <c r="S24" s="57">
        <v>2.5555713764308172</v>
      </c>
    </row>
    <row r="25" spans="1:19" ht="15.75">
      <c r="A25" s="192" t="s">
        <v>15</v>
      </c>
      <c r="B25" s="262"/>
      <c r="C25" s="52">
        <v>486</v>
      </c>
      <c r="D25" s="51">
        <v>1057.24306</v>
      </c>
      <c r="E25" s="293">
        <v>342.18279999999999</v>
      </c>
      <c r="F25" s="262"/>
      <c r="G25" s="51">
        <v>1399.4258600000001</v>
      </c>
      <c r="H25" s="51">
        <v>67.030869999999993</v>
      </c>
      <c r="I25" s="293">
        <v>81.494590000000002</v>
      </c>
      <c r="J25" s="262"/>
      <c r="K25" s="51">
        <v>148.52546000000001</v>
      </c>
      <c r="L25" s="51">
        <v>990.21218999999996</v>
      </c>
      <c r="M25" s="293">
        <v>260.68821000000003</v>
      </c>
      <c r="N25" s="262"/>
      <c r="O25" s="51">
        <v>1250.9004</v>
      </c>
      <c r="P25" s="51">
        <v>6.3401570117660553</v>
      </c>
      <c r="Q25" s="293">
        <v>23.816097711515599</v>
      </c>
      <c r="R25" s="262"/>
      <c r="S25" s="51">
        <v>10.613313948621759</v>
      </c>
    </row>
    <row r="26" spans="1:19" ht="15.75">
      <c r="A26" s="194" t="s">
        <v>35</v>
      </c>
      <c r="B26" s="68" t="s">
        <v>34</v>
      </c>
      <c r="C26" s="67">
        <v>6479</v>
      </c>
      <c r="D26" s="66">
        <v>92.881550000000004</v>
      </c>
      <c r="E26" s="296">
        <v>139.77072000000001</v>
      </c>
      <c r="F26" s="272"/>
      <c r="G26" s="66">
        <v>232.65226999999999</v>
      </c>
      <c r="H26" s="66">
        <v>43.972360000000002</v>
      </c>
      <c r="I26" s="296">
        <v>88.106279999999998</v>
      </c>
      <c r="J26" s="272"/>
      <c r="K26" s="65">
        <v>132.07864000000001</v>
      </c>
      <c r="L26" s="65">
        <v>48.909190000000002</v>
      </c>
      <c r="M26" s="300">
        <v>51.664439999999999</v>
      </c>
      <c r="N26" s="276"/>
      <c r="O26" s="65">
        <v>100.57362999999999</v>
      </c>
      <c r="P26" s="65">
        <v>47.34240546157983</v>
      </c>
      <c r="Q26" s="300">
        <v>63.036292579733441</v>
      </c>
      <c r="R26" s="276"/>
      <c r="S26" s="65">
        <v>56.770836579415281</v>
      </c>
    </row>
    <row r="27" spans="1:19" ht="15.75">
      <c r="A27" s="268"/>
      <c r="B27" s="64" t="s">
        <v>33</v>
      </c>
      <c r="C27" s="63">
        <v>6</v>
      </c>
      <c r="D27" s="62">
        <v>5.04E-2</v>
      </c>
      <c r="E27" s="297">
        <v>8.6400000000000005E-2</v>
      </c>
      <c r="F27" s="274"/>
      <c r="G27" s="62">
        <v>0.1368</v>
      </c>
      <c r="H27" s="62">
        <v>0</v>
      </c>
      <c r="I27" s="297">
        <v>2.8799999999999999E-2</v>
      </c>
      <c r="J27" s="274"/>
      <c r="K27" s="61">
        <v>2.8799999999999999E-2</v>
      </c>
      <c r="L27" s="61">
        <v>5.04E-2</v>
      </c>
      <c r="M27" s="301">
        <v>5.7599999999999998E-2</v>
      </c>
      <c r="N27" s="278"/>
      <c r="O27" s="61">
        <v>0.108</v>
      </c>
      <c r="P27" s="61">
        <v>0</v>
      </c>
      <c r="Q27" s="301">
        <v>33.333333333333336</v>
      </c>
      <c r="R27" s="278"/>
      <c r="S27" s="61">
        <v>21.05263157894737</v>
      </c>
    </row>
    <row r="28" spans="1:19" ht="15.75">
      <c r="A28" s="268"/>
      <c r="B28" s="64" t="s">
        <v>32</v>
      </c>
      <c r="C28" s="63">
        <v>379</v>
      </c>
      <c r="D28" s="62">
        <v>5.1206899999999997</v>
      </c>
      <c r="E28" s="297">
        <v>8.2299600000000002</v>
      </c>
      <c r="F28" s="274"/>
      <c r="G28" s="62">
        <v>13.35065</v>
      </c>
      <c r="H28" s="62">
        <v>2.3136999999999999</v>
      </c>
      <c r="I28" s="297">
        <v>5.3942399999999999</v>
      </c>
      <c r="J28" s="274"/>
      <c r="K28" s="61">
        <v>7.7079399999999998</v>
      </c>
      <c r="L28" s="61">
        <v>2.8069899999999999</v>
      </c>
      <c r="M28" s="301">
        <v>2.8357199999999998</v>
      </c>
      <c r="N28" s="278"/>
      <c r="O28" s="61">
        <v>5.6427100000000001</v>
      </c>
      <c r="P28" s="61">
        <v>45.183363960716228</v>
      </c>
      <c r="Q28" s="301">
        <v>65.543939460216095</v>
      </c>
      <c r="R28" s="278"/>
      <c r="S28" s="61">
        <v>57.734567230808985</v>
      </c>
    </row>
    <row r="29" spans="1:19" ht="15.75">
      <c r="A29" s="269"/>
      <c r="B29" s="60" t="s">
        <v>31</v>
      </c>
      <c r="C29" s="59">
        <v>67411</v>
      </c>
      <c r="D29" s="58">
        <v>163.22674000000001</v>
      </c>
      <c r="E29" s="298">
        <v>363.07080000000002</v>
      </c>
      <c r="F29" s="280"/>
      <c r="G29" s="58">
        <v>526.29754000000003</v>
      </c>
      <c r="H29" s="58">
        <v>61.588590000000003</v>
      </c>
      <c r="I29" s="298">
        <v>230.07435000000001</v>
      </c>
      <c r="J29" s="280"/>
      <c r="K29" s="57">
        <v>291.66293999999999</v>
      </c>
      <c r="L29" s="57">
        <v>101.63815</v>
      </c>
      <c r="M29" s="299">
        <v>132.99645000000001</v>
      </c>
      <c r="N29" s="282"/>
      <c r="O29" s="57">
        <v>234.63460000000001</v>
      </c>
      <c r="P29" s="57">
        <v>37.731924315832075</v>
      </c>
      <c r="Q29" s="299">
        <v>63.369004062017659</v>
      </c>
      <c r="R29" s="282"/>
      <c r="S29" s="57">
        <v>55.417880159576654</v>
      </c>
    </row>
    <row r="30" spans="1:19" ht="15.75">
      <c r="A30" s="192" t="s">
        <v>15</v>
      </c>
      <c r="B30" s="262"/>
      <c r="C30" s="52">
        <v>74275</v>
      </c>
      <c r="D30" s="51">
        <v>261.27938</v>
      </c>
      <c r="E30" s="293">
        <v>511.15787999999998</v>
      </c>
      <c r="F30" s="262"/>
      <c r="G30" s="51">
        <v>772.43726000000004</v>
      </c>
      <c r="H30" s="51">
        <v>107.87465</v>
      </c>
      <c r="I30" s="293">
        <v>323.60367000000002</v>
      </c>
      <c r="J30" s="262"/>
      <c r="K30" s="51">
        <v>431.47832</v>
      </c>
      <c r="L30" s="51">
        <v>153.40473</v>
      </c>
      <c r="M30" s="293">
        <v>187.55421000000001</v>
      </c>
      <c r="N30" s="262"/>
      <c r="O30" s="51">
        <v>340.95893999999998</v>
      </c>
      <c r="P30" s="51">
        <v>41.287088939050605</v>
      </c>
      <c r="Q30" s="293">
        <v>63.307968567363183</v>
      </c>
      <c r="R30" s="262"/>
      <c r="S30" s="51">
        <v>55.859335423565661</v>
      </c>
    </row>
    <row r="31" spans="1:19" ht="20.25" customHeight="1">
      <c r="A31" s="56" t="s">
        <v>29</v>
      </c>
      <c r="B31" s="55" t="s">
        <v>21</v>
      </c>
      <c r="C31" s="54">
        <v>17258</v>
      </c>
      <c r="D31" s="53">
        <v>560.53178000000003</v>
      </c>
      <c r="E31" s="294">
        <v>176.036</v>
      </c>
      <c r="F31" s="265"/>
      <c r="G31" s="53">
        <v>736.56777999999997</v>
      </c>
      <c r="H31" s="53">
        <v>51.880940000000002</v>
      </c>
      <c r="I31" s="294">
        <v>43.592120000000001</v>
      </c>
      <c r="J31" s="265"/>
      <c r="K31" s="53">
        <v>95.473060000000004</v>
      </c>
      <c r="L31" s="53">
        <v>508.65084000000002</v>
      </c>
      <c r="M31" s="295">
        <v>132.44388000000001</v>
      </c>
      <c r="N31" s="265"/>
      <c r="O31" s="53">
        <v>641.09472000000005</v>
      </c>
      <c r="P31" s="53">
        <v>9.2556643264722656</v>
      </c>
      <c r="Q31" s="295">
        <v>24.763184803108455</v>
      </c>
      <c r="R31" s="265"/>
      <c r="S31" s="53">
        <v>12.961883833691449</v>
      </c>
    </row>
    <row r="32" spans="1:19" ht="0" hidden="1" customHeight="1"/>
    <row r="33" spans="1:19" ht="15.75">
      <c r="A33" s="192" t="s">
        <v>15</v>
      </c>
      <c r="B33" s="262"/>
      <c r="C33" s="52">
        <v>17258</v>
      </c>
      <c r="D33" s="51">
        <v>560.53178000000003</v>
      </c>
      <c r="E33" s="293">
        <v>176.036</v>
      </c>
      <c r="F33" s="262"/>
      <c r="G33" s="51">
        <v>736.56777999999997</v>
      </c>
      <c r="H33" s="51">
        <v>51.880940000000002</v>
      </c>
      <c r="I33" s="293">
        <v>43.592120000000001</v>
      </c>
      <c r="J33" s="262"/>
      <c r="K33" s="51">
        <v>95.473060000000004</v>
      </c>
      <c r="L33" s="51">
        <v>508.65084000000002</v>
      </c>
      <c r="M33" s="293">
        <v>132.44388000000001</v>
      </c>
      <c r="N33" s="262"/>
      <c r="O33" s="51">
        <v>641.09472000000005</v>
      </c>
      <c r="P33" s="51">
        <v>9.2556643264722656</v>
      </c>
      <c r="Q33" s="293">
        <v>24.763184803108455</v>
      </c>
      <c r="R33" s="262"/>
      <c r="S33" s="51">
        <v>12.961883833691449</v>
      </c>
    </row>
    <row r="34" spans="1:19" ht="15.75">
      <c r="A34" s="192" t="s">
        <v>30</v>
      </c>
      <c r="B34" s="262"/>
      <c r="C34" s="52">
        <v>226975</v>
      </c>
      <c r="D34" s="51">
        <v>3698.5030400000001</v>
      </c>
      <c r="E34" s="293">
        <v>2923.0721699999999</v>
      </c>
      <c r="F34" s="262"/>
      <c r="G34" s="51">
        <v>6621.57521</v>
      </c>
      <c r="H34" s="51">
        <v>625.16696000000002</v>
      </c>
      <c r="I34" s="293">
        <v>1669.5162106</v>
      </c>
      <c r="J34" s="262"/>
      <c r="K34" s="51">
        <v>2294.6831705999998</v>
      </c>
      <c r="L34" s="51">
        <v>3073.33608</v>
      </c>
      <c r="M34" s="293">
        <v>1253.5559593999999</v>
      </c>
      <c r="N34" s="262"/>
      <c r="O34" s="51">
        <v>4326.8920393999997</v>
      </c>
      <c r="P34" s="51">
        <v>16.903243102376901</v>
      </c>
      <c r="Q34" s="293">
        <v>57.115121129561437</v>
      </c>
      <c r="R34" s="262"/>
      <c r="S34" s="51">
        <v>34.654641800859345</v>
      </c>
    </row>
    <row r="35" spans="1:19" ht="0" hidden="1" customHeight="1"/>
    <row r="36" spans="1:19" ht="3" customHeight="1"/>
  </sheetData>
  <sheetProtection algorithmName="SHA-512" hashValue="i7Spp/3sDfLPQbpndg0aMaq6E0txPhtzBoBQQ0oUPdbjSgBFYnW3LLusUDFXk/EwO649b+aNOLSSxSUdthYHCg==" saltValue="BUHHHVt8Xa0qIYvQifRD4g==" spinCount="100000" sheet="1" objects="1" scenarios="1"/>
  <mergeCells count="139">
    <mergeCell ref="A1:S1"/>
    <mergeCell ref="A2:S2"/>
    <mergeCell ref="A3:S3"/>
    <mergeCell ref="A4:S4"/>
    <mergeCell ref="D5:G5"/>
    <mergeCell ref="H5:K5"/>
    <mergeCell ref="L5:O5"/>
    <mergeCell ref="P5:S5"/>
    <mergeCell ref="A7:A9"/>
    <mergeCell ref="E7:F7"/>
    <mergeCell ref="I7:J7"/>
    <mergeCell ref="M7:N7"/>
    <mergeCell ref="Q7:R7"/>
    <mergeCell ref="E8:F8"/>
    <mergeCell ref="I8:J8"/>
    <mergeCell ref="M8:N8"/>
    <mergeCell ref="Q8:R8"/>
    <mergeCell ref="E9:F9"/>
    <mergeCell ref="M10:N10"/>
    <mergeCell ref="Q10:R10"/>
    <mergeCell ref="E6:F6"/>
    <mergeCell ref="I6:J6"/>
    <mergeCell ref="M6:N6"/>
    <mergeCell ref="Q6:R6"/>
    <mergeCell ref="Q12:R12"/>
    <mergeCell ref="A11:A12"/>
    <mergeCell ref="E11:F11"/>
    <mergeCell ref="I11:J11"/>
    <mergeCell ref="I9:J9"/>
    <mergeCell ref="M9:N9"/>
    <mergeCell ref="Q9:R9"/>
    <mergeCell ref="A10:B10"/>
    <mergeCell ref="E10:F10"/>
    <mergeCell ref="I10:J10"/>
    <mergeCell ref="A13:B13"/>
    <mergeCell ref="E13:F13"/>
    <mergeCell ref="I13:J13"/>
    <mergeCell ref="M13:N13"/>
    <mergeCell ref="Q13:R13"/>
    <mergeCell ref="M11:N11"/>
    <mergeCell ref="Q11:R11"/>
    <mergeCell ref="E12:F12"/>
    <mergeCell ref="I12:J12"/>
    <mergeCell ref="M12:N12"/>
    <mergeCell ref="Q14:R14"/>
    <mergeCell ref="E15:F15"/>
    <mergeCell ref="I15:J15"/>
    <mergeCell ref="M15:N15"/>
    <mergeCell ref="Q15:R15"/>
    <mergeCell ref="A14:A15"/>
    <mergeCell ref="E14:F14"/>
    <mergeCell ref="I14:J14"/>
    <mergeCell ref="A16:B17"/>
    <mergeCell ref="C16:C17"/>
    <mergeCell ref="D16:D17"/>
    <mergeCell ref="E16:F17"/>
    <mergeCell ref="G16:G17"/>
    <mergeCell ref="M14:N14"/>
    <mergeCell ref="S16:S17"/>
    <mergeCell ref="A18:A20"/>
    <mergeCell ref="E18:F18"/>
    <mergeCell ref="I18:J18"/>
    <mergeCell ref="M18:N18"/>
    <mergeCell ref="Q18:R18"/>
    <mergeCell ref="E19:F19"/>
    <mergeCell ref="I20:J20"/>
    <mergeCell ref="M20:N20"/>
    <mergeCell ref="Q20:R20"/>
    <mergeCell ref="I19:J19"/>
    <mergeCell ref="M19:N19"/>
    <mergeCell ref="Q19:R19"/>
    <mergeCell ref="E20:F20"/>
    <mergeCell ref="H16:H17"/>
    <mergeCell ref="I16:J17"/>
    <mergeCell ref="K16:K17"/>
    <mergeCell ref="L16:L17"/>
    <mergeCell ref="M16:N17"/>
    <mergeCell ref="O16:O17"/>
    <mergeCell ref="P16:P17"/>
    <mergeCell ref="Q16:R17"/>
    <mergeCell ref="A21:B21"/>
    <mergeCell ref="E21:F21"/>
    <mergeCell ref="I21:J21"/>
    <mergeCell ref="M21:N21"/>
    <mergeCell ref="Q21:R21"/>
    <mergeCell ref="M22:N22"/>
    <mergeCell ref="Q22:R22"/>
    <mergeCell ref="E23:F23"/>
    <mergeCell ref="I23:J23"/>
    <mergeCell ref="M23:N23"/>
    <mergeCell ref="Q23:R23"/>
    <mergeCell ref="E22:F22"/>
    <mergeCell ref="I22:J22"/>
    <mergeCell ref="Q24:R24"/>
    <mergeCell ref="A25:B25"/>
    <mergeCell ref="E25:F25"/>
    <mergeCell ref="I25:J25"/>
    <mergeCell ref="M25:N25"/>
    <mergeCell ref="Q25:R25"/>
    <mergeCell ref="A22:A24"/>
    <mergeCell ref="E24:F24"/>
    <mergeCell ref="I24:J24"/>
    <mergeCell ref="M24:N24"/>
    <mergeCell ref="A30:B30"/>
    <mergeCell ref="E30:F30"/>
    <mergeCell ref="I30:J30"/>
    <mergeCell ref="M30:N30"/>
    <mergeCell ref="Q30:R30"/>
    <mergeCell ref="A26:A29"/>
    <mergeCell ref="E26:F26"/>
    <mergeCell ref="I26:J26"/>
    <mergeCell ref="E28:F28"/>
    <mergeCell ref="I28:J28"/>
    <mergeCell ref="E29:F29"/>
    <mergeCell ref="I29:J29"/>
    <mergeCell ref="M29:N29"/>
    <mergeCell ref="Q29:R29"/>
    <mergeCell ref="M26:N26"/>
    <mergeCell ref="Q26:R26"/>
    <mergeCell ref="E27:F27"/>
    <mergeCell ref="I27:J27"/>
    <mergeCell ref="M27:N27"/>
    <mergeCell ref="Q27:R27"/>
    <mergeCell ref="M28:N28"/>
    <mergeCell ref="Q28:R28"/>
    <mergeCell ref="A34:B34"/>
    <mergeCell ref="E34:F34"/>
    <mergeCell ref="I34:J34"/>
    <mergeCell ref="M34:N34"/>
    <mergeCell ref="Q34:R34"/>
    <mergeCell ref="E31:F31"/>
    <mergeCell ref="I31:J31"/>
    <mergeCell ref="M31:N31"/>
    <mergeCell ref="Q31:R31"/>
    <mergeCell ref="A33:B33"/>
    <mergeCell ref="E33:F33"/>
    <mergeCell ref="I33:J33"/>
    <mergeCell ref="M33:N33"/>
    <mergeCell ref="Q33:R33"/>
  </mergeCells>
  <pageMargins left="0.25" right="0.25" top="0.25" bottom="0.25" header="0.39370078740157499" footer="0.39370078740157499"/>
  <pageSetup paperSize="5" orientation="landscape" horizontalDpi="300" verticalDpi="300" r:id="rId1"/>
  <headerFooter alignWithMargins="0">
    <oddFooter>&amp;L&amp;"Calibri,Bold"&amp;11 Generated By : 3130079 &amp;R&amp;"Calibri,Bold"&amp;11Page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132A-8FE7-440B-BBF6-8ABAB46AABBC}">
  <dimension ref="A1:N23"/>
  <sheetViews>
    <sheetView workbookViewId="0">
      <selection activeCell="C21" sqref="C21"/>
    </sheetView>
  </sheetViews>
  <sheetFormatPr defaultRowHeight="15"/>
  <cols>
    <col min="1" max="1" width="17" style="191" customWidth="1"/>
    <col min="2" max="2" width="20.85546875" style="191" customWidth="1"/>
    <col min="3" max="4" width="13.140625" style="191" bestFit="1" customWidth="1"/>
    <col min="5" max="5" width="10.140625" style="191" bestFit="1" customWidth="1"/>
    <col min="6" max="7" width="13.140625" style="191" bestFit="1" customWidth="1"/>
    <col min="8" max="8" width="9" style="191" customWidth="1"/>
    <col min="9" max="9" width="13.140625" style="191" bestFit="1" customWidth="1"/>
    <col min="10" max="10" width="13.7109375" style="191" customWidth="1"/>
    <col min="11" max="11" width="13.140625" style="191" bestFit="1" customWidth="1"/>
    <col min="12" max="12" width="7.28515625" style="191" bestFit="1" customWidth="1"/>
    <col min="13" max="13" width="9.42578125" style="191" customWidth="1"/>
    <col min="14" max="14" width="7.5703125" style="191" customWidth="1"/>
    <col min="15" max="16384" width="9.140625" style="191"/>
  </cols>
  <sheetData>
    <row r="1" spans="1:14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 ht="17.100000000000001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4" ht="17.100000000000001" customHeight="1">
      <c r="A4" s="202" t="s">
        <v>52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ht="15.75">
      <c r="A5" s="190" t="s">
        <v>3</v>
      </c>
      <c r="B5" s="190" t="s">
        <v>5</v>
      </c>
      <c r="C5" s="203" t="s">
        <v>6</v>
      </c>
      <c r="D5" s="204"/>
      <c r="E5" s="193"/>
      <c r="F5" s="203" t="s">
        <v>7</v>
      </c>
      <c r="G5" s="204"/>
      <c r="H5" s="193"/>
      <c r="I5" s="203" t="s">
        <v>8</v>
      </c>
      <c r="J5" s="204"/>
      <c r="K5" s="193"/>
      <c r="L5" s="203" t="s">
        <v>9</v>
      </c>
      <c r="M5" s="204"/>
      <c r="N5" s="193"/>
    </row>
    <row r="6" spans="1:14" ht="15.75">
      <c r="A6" s="190" t="s">
        <v>4</v>
      </c>
      <c r="B6" s="190" t="s">
        <v>4</v>
      </c>
      <c r="C6" s="190" t="s">
        <v>11</v>
      </c>
      <c r="D6" s="72" t="s">
        <v>12</v>
      </c>
      <c r="E6" s="190" t="s">
        <v>13</v>
      </c>
      <c r="F6" s="190" t="s">
        <v>14</v>
      </c>
      <c r="G6" s="73" t="s">
        <v>12</v>
      </c>
      <c r="H6" s="190" t="s">
        <v>13</v>
      </c>
      <c r="I6" s="190" t="s">
        <v>14</v>
      </c>
      <c r="J6" s="73" t="s">
        <v>12</v>
      </c>
      <c r="K6" s="190" t="s">
        <v>15</v>
      </c>
      <c r="L6" s="190" t="s">
        <v>14</v>
      </c>
      <c r="M6" s="73" t="s">
        <v>16</v>
      </c>
      <c r="N6" s="190" t="s">
        <v>17</v>
      </c>
    </row>
    <row r="7" spans="1:14" ht="15.75">
      <c r="A7" s="194" t="s">
        <v>46</v>
      </c>
      <c r="B7" s="68" t="s">
        <v>21</v>
      </c>
      <c r="C7" s="77">
        <v>246.98213999999999</v>
      </c>
      <c r="D7" s="111">
        <v>86.692279999999997</v>
      </c>
      <c r="E7" s="77">
        <f>SUM(C7:D7)</f>
        <v>333.67442</v>
      </c>
      <c r="F7" s="111">
        <v>18.170290000000001</v>
      </c>
      <c r="G7" s="111">
        <v>54.508110000000002</v>
      </c>
      <c r="H7" s="75">
        <f>SUM(F7:G7)</f>
        <v>72.678400000000011</v>
      </c>
      <c r="I7" s="111">
        <v>228.81184999999999</v>
      </c>
      <c r="J7" s="76">
        <v>32.184170000000002</v>
      </c>
      <c r="K7" s="114">
        <f>SUM(I7:J7)</f>
        <v>260.99601999999999</v>
      </c>
      <c r="L7" s="76">
        <v>7.36</v>
      </c>
      <c r="M7" s="76">
        <v>62.88</v>
      </c>
      <c r="N7" s="75">
        <f>H7/E7*100</f>
        <v>21.781232136404107</v>
      </c>
    </row>
    <row r="8" spans="1:14" ht="15.75">
      <c r="A8" s="196"/>
      <c r="B8" s="60" t="s">
        <v>23</v>
      </c>
      <c r="C8" s="112">
        <v>67.189970000000002</v>
      </c>
      <c r="D8" s="111">
        <v>13.343999999999999</v>
      </c>
      <c r="E8" s="77">
        <f>SUM(C8:D8)</f>
        <v>80.533969999999997</v>
      </c>
      <c r="F8" s="111">
        <v>1.27186</v>
      </c>
      <c r="G8" s="111">
        <v>5.1465399999999999</v>
      </c>
      <c r="H8" s="75">
        <f>SUM(F8:G8)</f>
        <v>6.4184000000000001</v>
      </c>
      <c r="I8" s="111">
        <v>65.908109999999994</v>
      </c>
      <c r="J8" s="76">
        <v>8.1974599999999995</v>
      </c>
      <c r="K8" s="114">
        <f>SUM(I8:J8)</f>
        <v>74.10557</v>
      </c>
      <c r="L8" s="76">
        <v>1.89</v>
      </c>
      <c r="M8" s="76">
        <v>38.57</v>
      </c>
      <c r="N8" s="75">
        <f>H8/E8*100</f>
        <v>7.9698045433498441</v>
      </c>
    </row>
    <row r="9" spans="1:14" ht="15.75">
      <c r="A9" s="192" t="s">
        <v>15</v>
      </c>
      <c r="B9" s="193"/>
      <c r="C9" s="82">
        <f>SUM(C7+C8)</f>
        <v>314.17210999999998</v>
      </c>
      <c r="D9" s="82">
        <f t="shared" ref="D9:K9" si="0">SUM(D7+D8)</f>
        <v>100.03627999999999</v>
      </c>
      <c r="E9" s="82">
        <f t="shared" si="0"/>
        <v>414.20839000000001</v>
      </c>
      <c r="F9" s="82">
        <f t="shared" si="0"/>
        <v>19.442150000000002</v>
      </c>
      <c r="G9" s="82">
        <f t="shared" si="0"/>
        <v>59.654650000000004</v>
      </c>
      <c r="H9" s="82">
        <f t="shared" si="0"/>
        <v>79.096800000000016</v>
      </c>
      <c r="I9" s="82">
        <f t="shared" si="0"/>
        <v>294.71996000000001</v>
      </c>
      <c r="J9" s="115">
        <f t="shared" si="0"/>
        <v>40.381630000000001</v>
      </c>
      <c r="K9" s="115">
        <f t="shared" si="0"/>
        <v>335.10158999999999</v>
      </c>
      <c r="L9" s="76">
        <v>6.19</v>
      </c>
      <c r="M9" s="76">
        <v>59.63</v>
      </c>
      <c r="N9" s="75">
        <v>19.100000000000001</v>
      </c>
    </row>
    <row r="10" spans="1:14" ht="15.75">
      <c r="A10" s="194" t="s">
        <v>25</v>
      </c>
      <c r="B10" s="60" t="s">
        <v>47</v>
      </c>
      <c r="C10" s="111">
        <v>19.346260000000001</v>
      </c>
      <c r="D10" s="111">
        <v>68.139870000000002</v>
      </c>
      <c r="E10" s="77">
        <f>SUM(C10:D10)</f>
        <v>87.486130000000003</v>
      </c>
      <c r="F10" s="111">
        <v>6.4498600000000001</v>
      </c>
      <c r="G10" s="111">
        <v>71.83784</v>
      </c>
      <c r="H10" s="113">
        <f>SUM(F10+G10)</f>
        <v>78.287700000000001</v>
      </c>
      <c r="I10" s="111">
        <v>12.8964</v>
      </c>
      <c r="J10" s="76">
        <v>-3.6979700000000002</v>
      </c>
      <c r="K10" s="114">
        <f>SUM(I10:J10)</f>
        <v>9.1984300000000001</v>
      </c>
      <c r="L10" s="75">
        <v>33.340000000000003</v>
      </c>
      <c r="M10" s="78">
        <v>105.43</v>
      </c>
      <c r="N10" s="75">
        <f>H10/E10*100</f>
        <v>89.485841927171776</v>
      </c>
    </row>
    <row r="11" spans="1:14" ht="15.75">
      <c r="A11" s="198"/>
      <c r="B11" s="60" t="s">
        <v>48</v>
      </c>
      <c r="C11" s="111">
        <v>0.66759000000000002</v>
      </c>
      <c r="D11" s="111">
        <v>5.0963000000000003</v>
      </c>
      <c r="E11" s="77">
        <f t="shared" ref="E11:E12" si="1">SUM(C11:D11)</f>
        <v>5.76389</v>
      </c>
      <c r="F11" s="111">
        <v>0.37015999999999999</v>
      </c>
      <c r="G11" s="111">
        <v>4.5266299999999999</v>
      </c>
      <c r="H11" s="113">
        <f t="shared" ref="H11:H12" si="2">SUM(F11+G11)</f>
        <v>4.8967900000000002</v>
      </c>
      <c r="I11" s="111">
        <v>0.29743000000000003</v>
      </c>
      <c r="J11" s="76">
        <v>0.56967000000000001</v>
      </c>
      <c r="K11" s="114">
        <f t="shared" ref="K11:K12" si="3">SUM(I11:J11)</f>
        <v>0.86709999999999998</v>
      </c>
      <c r="L11" s="79">
        <v>55.45</v>
      </c>
      <c r="M11" s="74">
        <v>88.82</v>
      </c>
      <c r="N11" s="75">
        <f t="shared" ref="N11:N12" si="4">H11/E11*100</f>
        <v>84.956340249380204</v>
      </c>
    </row>
    <row r="12" spans="1:14" ht="15.75">
      <c r="A12" s="196"/>
      <c r="B12" s="60" t="s">
        <v>49</v>
      </c>
      <c r="C12" s="111">
        <v>145.64639</v>
      </c>
      <c r="D12" s="111">
        <v>12.04393</v>
      </c>
      <c r="E12" s="77">
        <f t="shared" si="1"/>
        <v>157.69031999999999</v>
      </c>
      <c r="F12" s="111">
        <v>2.6346799999999999</v>
      </c>
      <c r="G12" s="111">
        <v>1.1277999999999999</v>
      </c>
      <c r="H12" s="113">
        <f t="shared" si="2"/>
        <v>3.76248</v>
      </c>
      <c r="I12" s="111">
        <v>143.01170999999999</v>
      </c>
      <c r="J12" s="76">
        <v>10.916130000000001</v>
      </c>
      <c r="K12" s="114">
        <f t="shared" si="3"/>
        <v>153.92784</v>
      </c>
      <c r="L12" s="80">
        <v>1.81</v>
      </c>
      <c r="M12" s="81">
        <v>9.36</v>
      </c>
      <c r="N12" s="75">
        <f t="shared" si="4"/>
        <v>2.3859930019800837</v>
      </c>
    </row>
    <row r="13" spans="1:14" ht="30.75" customHeight="1">
      <c r="A13" s="192" t="s">
        <v>15</v>
      </c>
      <c r="B13" s="197"/>
      <c r="C13" s="82">
        <f>SUM(C10+C11+C12)</f>
        <v>165.66023999999999</v>
      </c>
      <c r="D13" s="82">
        <f t="shared" ref="D13:K13" si="5">SUM(D10+D11+D12)</f>
        <v>85.280100000000004</v>
      </c>
      <c r="E13" s="82">
        <f t="shared" si="5"/>
        <v>250.94033999999999</v>
      </c>
      <c r="F13" s="82">
        <f t="shared" si="5"/>
        <v>9.4547000000000008</v>
      </c>
      <c r="G13" s="82">
        <f t="shared" si="5"/>
        <v>77.492269999999991</v>
      </c>
      <c r="H13" s="82">
        <f>SUM(H10+H11+H12)</f>
        <v>86.946969999999993</v>
      </c>
      <c r="I13" s="82">
        <f t="shared" si="5"/>
        <v>156.20553999999998</v>
      </c>
      <c r="J13" s="82">
        <f t="shared" si="5"/>
        <v>7.7878300000000005</v>
      </c>
      <c r="K13" s="82">
        <f t="shared" si="5"/>
        <v>163.99337</v>
      </c>
      <c r="L13" s="82">
        <v>5.71</v>
      </c>
      <c r="M13" s="82">
        <v>90.87</v>
      </c>
      <c r="N13" s="82">
        <v>34.65</v>
      </c>
    </row>
    <row r="14" spans="1:14" ht="15.75">
      <c r="A14" s="194" t="s">
        <v>50</v>
      </c>
      <c r="B14" s="68" t="s">
        <v>21</v>
      </c>
      <c r="C14" s="77">
        <v>477.74027999999998</v>
      </c>
      <c r="D14" s="116">
        <v>725.25469999999996</v>
      </c>
      <c r="E14" s="77">
        <f>SUM(C14:D14)</f>
        <v>1202.9949799999999</v>
      </c>
      <c r="F14" s="77">
        <v>155.15994000000001</v>
      </c>
      <c r="G14" s="116">
        <v>519.45033999999998</v>
      </c>
      <c r="H14" s="113">
        <f>SUM(F14+G14)</f>
        <v>674.61027999999999</v>
      </c>
      <c r="I14" s="75">
        <v>322.58033999999998</v>
      </c>
      <c r="J14" s="75">
        <v>205.80436</v>
      </c>
      <c r="K14" s="75">
        <f>SUM(I14:J14)</f>
        <v>528.38469999999995</v>
      </c>
      <c r="L14" s="75">
        <v>32.479999999999997</v>
      </c>
      <c r="M14" s="78">
        <v>71.62</v>
      </c>
      <c r="N14" s="75">
        <v>56.08</v>
      </c>
    </row>
    <row r="15" spans="1:14" ht="15.75">
      <c r="A15" s="195"/>
      <c r="B15" s="64" t="s">
        <v>22</v>
      </c>
      <c r="C15" s="117">
        <v>29.136939999999999</v>
      </c>
      <c r="D15" s="118">
        <v>22.49344</v>
      </c>
      <c r="E15" s="77">
        <f t="shared" ref="E15:E16" si="6">SUM(C15:D15)</f>
        <v>51.630380000000002</v>
      </c>
      <c r="F15" s="117">
        <v>3.4561000000000002</v>
      </c>
      <c r="G15" s="118">
        <v>12.296609999999999</v>
      </c>
      <c r="H15" s="113">
        <f t="shared" ref="H15:H16" si="7">SUM(F15+G15)</f>
        <v>15.75271</v>
      </c>
      <c r="I15" s="83">
        <v>25.68084</v>
      </c>
      <c r="J15" s="84">
        <v>10.19683</v>
      </c>
      <c r="K15" s="75">
        <f t="shared" ref="K15:K16" si="8">SUM(I15:J15)</f>
        <v>35.877670000000002</v>
      </c>
      <c r="L15" s="83">
        <v>11.86</v>
      </c>
      <c r="M15" s="84">
        <v>54.67</v>
      </c>
      <c r="N15" s="83">
        <v>30.51</v>
      </c>
    </row>
    <row r="16" spans="1:14" ht="15.75">
      <c r="A16" s="196"/>
      <c r="B16" s="60" t="s">
        <v>23</v>
      </c>
      <c r="C16" s="112">
        <v>221.39721</v>
      </c>
      <c r="D16" s="119">
        <v>27.75836</v>
      </c>
      <c r="E16" s="77">
        <f t="shared" si="6"/>
        <v>249.15557000000001</v>
      </c>
      <c r="F16" s="112">
        <v>1.1442699999999999</v>
      </c>
      <c r="G16" s="119"/>
      <c r="H16" s="113">
        <f t="shared" si="7"/>
        <v>1.1442699999999999</v>
      </c>
      <c r="I16" s="80">
        <v>220.25294</v>
      </c>
      <c r="J16" s="81">
        <v>27.75836</v>
      </c>
      <c r="K16" s="75">
        <f t="shared" si="8"/>
        <v>248.01130000000001</v>
      </c>
      <c r="L16" s="80">
        <v>0.52</v>
      </c>
      <c r="M16" s="81"/>
      <c r="N16" s="80">
        <v>0.46</v>
      </c>
    </row>
    <row r="17" spans="1:14" ht="15.75">
      <c r="A17" s="192" t="s">
        <v>15</v>
      </c>
      <c r="B17" s="193"/>
      <c r="C17" s="82">
        <f>SUM(C14+C15+C16)</f>
        <v>728.27442999999994</v>
      </c>
      <c r="D17" s="82">
        <f t="shared" ref="D17:K17" si="9">SUM(D14+D15+D16)</f>
        <v>775.50649999999996</v>
      </c>
      <c r="E17" s="82">
        <f t="shared" si="9"/>
        <v>1503.7809299999999</v>
      </c>
      <c r="F17" s="82">
        <f t="shared" si="9"/>
        <v>159.76031</v>
      </c>
      <c r="G17" s="82">
        <f t="shared" si="9"/>
        <v>531.74694999999997</v>
      </c>
      <c r="H17" s="82">
        <f t="shared" si="9"/>
        <v>691.50725999999997</v>
      </c>
      <c r="I17" s="82">
        <f t="shared" si="9"/>
        <v>568.51411999999993</v>
      </c>
      <c r="J17" s="82">
        <f t="shared" si="9"/>
        <v>243.75955000000002</v>
      </c>
      <c r="K17" s="82">
        <f t="shared" si="9"/>
        <v>812.27366999999992</v>
      </c>
      <c r="L17" s="82">
        <v>21.94</v>
      </c>
      <c r="M17" s="85">
        <v>68.569999999999993</v>
      </c>
      <c r="N17" s="82">
        <v>45.98</v>
      </c>
    </row>
    <row r="18" spans="1:14" ht="15.75">
      <c r="A18" s="194" t="s">
        <v>51</v>
      </c>
      <c r="B18" s="68" t="s">
        <v>21</v>
      </c>
      <c r="C18" s="77">
        <v>364.74434000000002</v>
      </c>
      <c r="D18" s="116">
        <v>289.29761999999999</v>
      </c>
      <c r="E18" s="77">
        <f>SUM(C18:D18)</f>
        <v>654.04196000000002</v>
      </c>
      <c r="F18" s="77">
        <v>71.062269999999998</v>
      </c>
      <c r="G18" s="116">
        <v>169.25062</v>
      </c>
      <c r="H18" s="113">
        <f>SUM(F18+G18)</f>
        <v>240.31288999999998</v>
      </c>
      <c r="I18" s="75">
        <v>293.68207000000001</v>
      </c>
      <c r="J18" s="78">
        <v>120.047</v>
      </c>
      <c r="K18" s="75">
        <f>SUM(I18:J18)</f>
        <v>413.72906999999998</v>
      </c>
      <c r="L18" s="75">
        <v>19.48</v>
      </c>
      <c r="M18" s="78">
        <v>58.5</v>
      </c>
      <c r="N18" s="75">
        <v>36.74</v>
      </c>
    </row>
    <row r="19" spans="1:14" ht="15.75">
      <c r="A19" s="195"/>
      <c r="B19" s="64" t="s">
        <v>22</v>
      </c>
      <c r="C19" s="117">
        <v>6.7911799999999998</v>
      </c>
      <c r="D19" s="119">
        <v>1.2256800000000001</v>
      </c>
      <c r="E19" s="77">
        <f>SUM(C19:D19)</f>
        <v>8.0168599999999994</v>
      </c>
      <c r="F19" s="117">
        <v>0.24884000000000001</v>
      </c>
      <c r="G19" s="119">
        <v>9.9760000000000001E-2</v>
      </c>
      <c r="H19" s="113">
        <f>SUM(F19+G19)</f>
        <v>0.34860000000000002</v>
      </c>
      <c r="I19" s="83">
        <v>6.6423399999999999</v>
      </c>
      <c r="J19" s="81">
        <v>1.12592</v>
      </c>
      <c r="K19" s="75">
        <f>SUM(I19:J19)</f>
        <v>7.7682599999999997</v>
      </c>
      <c r="L19" s="83">
        <v>3.61</v>
      </c>
      <c r="M19" s="81">
        <v>8.14</v>
      </c>
      <c r="N19" s="83">
        <v>4.29</v>
      </c>
    </row>
    <row r="20" spans="1:14" ht="15.75">
      <c r="A20" s="192" t="s">
        <v>15</v>
      </c>
      <c r="B20" s="193"/>
      <c r="C20" s="82">
        <f>SUM(C18+C19)</f>
        <v>371.53552000000002</v>
      </c>
      <c r="D20" s="82">
        <f t="shared" ref="D20:K20" si="10">SUM(D18+D19)</f>
        <v>290.52330000000001</v>
      </c>
      <c r="E20" s="82">
        <f t="shared" si="10"/>
        <v>662.05881999999997</v>
      </c>
      <c r="F20" s="82">
        <f t="shared" si="10"/>
        <v>71.311109999999999</v>
      </c>
      <c r="G20" s="82">
        <f t="shared" si="10"/>
        <v>169.35038</v>
      </c>
      <c r="H20" s="82">
        <f t="shared" si="10"/>
        <v>240.66148999999999</v>
      </c>
      <c r="I20" s="82">
        <f t="shared" si="10"/>
        <v>300.32441</v>
      </c>
      <c r="J20" s="82">
        <f t="shared" si="10"/>
        <v>121.17291999999999</v>
      </c>
      <c r="K20" s="82">
        <f t="shared" si="10"/>
        <v>421.49732999999998</v>
      </c>
      <c r="L20" s="82">
        <v>19.190000000000001</v>
      </c>
      <c r="M20" s="82">
        <v>58.29</v>
      </c>
      <c r="N20" s="82">
        <v>36.340000000000003</v>
      </c>
    </row>
    <row r="21" spans="1:14" ht="15.75">
      <c r="A21" s="192" t="s">
        <v>30</v>
      </c>
      <c r="B21" s="193"/>
      <c r="C21" s="82">
        <f>SUM(C9+C13+C17+C20)</f>
        <v>1579.6423</v>
      </c>
      <c r="D21" s="82">
        <f t="shared" ref="D21:K21" si="11">SUM(D9+D13+D17+D20)</f>
        <v>1251.34618</v>
      </c>
      <c r="E21" s="82">
        <f t="shared" si="11"/>
        <v>2830.98848</v>
      </c>
      <c r="F21" s="82">
        <f t="shared" si="11"/>
        <v>259.96827000000002</v>
      </c>
      <c r="G21" s="82">
        <f t="shared" si="11"/>
        <v>838.24424999999997</v>
      </c>
      <c r="H21" s="82">
        <f t="shared" si="11"/>
        <v>1098.21252</v>
      </c>
      <c r="I21" s="82">
        <f t="shared" si="11"/>
        <v>1319.7640299999998</v>
      </c>
      <c r="J21" s="82">
        <f t="shared" si="11"/>
        <v>413.10192999999998</v>
      </c>
      <c r="K21" s="82">
        <f t="shared" si="11"/>
        <v>1732.8659599999999</v>
      </c>
      <c r="L21" s="82">
        <v>16.46</v>
      </c>
      <c r="M21" s="82">
        <v>66.989999999999995</v>
      </c>
      <c r="N21" s="82">
        <v>38.79</v>
      </c>
    </row>
    <row r="22" spans="1:14" ht="33.75" customHeight="1"/>
    <row r="23" spans="1:14" ht="37.5" customHeight="1"/>
  </sheetData>
  <sheetProtection algorithmName="SHA-512" hashValue="NiplMaR7LdBvIm+U2LzXARby5+wPK78/gzIq6epwqd37ZvNUM0YKuK72tOTdgUbrM5piuJtIFT7lqdyY/4ArAA==" saltValue="ylhme4bHc3axdoFMtV4itw==" spinCount="100000" sheet="1" objects="1" scenarios="1"/>
  <mergeCells count="17">
    <mergeCell ref="A18:A19"/>
    <mergeCell ref="A20:B20"/>
    <mergeCell ref="A21:B21"/>
    <mergeCell ref="A7:A8"/>
    <mergeCell ref="A9:B9"/>
    <mergeCell ref="A10:A12"/>
    <mergeCell ref="A13:B13"/>
    <mergeCell ref="A14:A16"/>
    <mergeCell ref="A17:B17"/>
    <mergeCell ref="A1:N1"/>
    <mergeCell ref="A2:N2"/>
    <mergeCell ref="A3:N3"/>
    <mergeCell ref="A4:N4"/>
    <mergeCell ref="C5:E5"/>
    <mergeCell ref="F5:H5"/>
    <mergeCell ref="I5:K5"/>
    <mergeCell ref="L5:N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3"/>
  <sheetViews>
    <sheetView workbookViewId="0">
      <selection activeCell="G26" sqref="G26"/>
    </sheetView>
  </sheetViews>
  <sheetFormatPr defaultRowHeight="15"/>
  <cols>
    <col min="1" max="2" width="17.85546875" style="71" customWidth="1"/>
    <col min="3" max="3" width="12.140625" style="71" customWidth="1"/>
    <col min="4" max="4" width="12.42578125" style="71" customWidth="1"/>
    <col min="5" max="5" width="10.5703125" style="71" customWidth="1"/>
    <col min="6" max="6" width="11.85546875" style="71" customWidth="1"/>
    <col min="7" max="7" width="14" style="71" customWidth="1"/>
    <col min="8" max="8" width="10.28515625" style="71" customWidth="1"/>
    <col min="9" max="9" width="12.28515625" style="71" customWidth="1"/>
    <col min="10" max="10" width="12.42578125" style="71" customWidth="1"/>
    <col min="11" max="11" width="12.85546875" style="71" customWidth="1"/>
    <col min="12" max="16384" width="9.140625" style="71"/>
  </cols>
  <sheetData>
    <row r="1" spans="1:20" ht="21">
      <c r="A1" s="206" t="s">
        <v>45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39"/>
      <c r="P1" s="139"/>
      <c r="Q1" s="139"/>
      <c r="R1" s="139"/>
      <c r="S1" s="139"/>
      <c r="T1" s="139"/>
    </row>
    <row r="2" spans="1:20" ht="18.75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139"/>
      <c r="P2" s="139"/>
      <c r="Q2" s="139"/>
      <c r="R2" s="139"/>
      <c r="S2" s="139"/>
      <c r="T2" s="139"/>
    </row>
    <row r="3" spans="1:20" ht="30" customHeight="1">
      <c r="A3" s="208" t="s">
        <v>94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10"/>
      <c r="O3" s="139"/>
      <c r="P3" s="139"/>
      <c r="Q3" s="139"/>
      <c r="R3" s="139"/>
      <c r="S3" s="139"/>
      <c r="T3" s="139"/>
    </row>
    <row r="4" spans="1:20">
      <c r="A4" s="211" t="s">
        <v>70</v>
      </c>
      <c r="B4" s="140"/>
      <c r="C4" s="211" t="s">
        <v>71</v>
      </c>
      <c r="D4" s="211"/>
      <c r="E4" s="211"/>
      <c r="F4" s="212" t="s">
        <v>72</v>
      </c>
      <c r="G4" s="212"/>
      <c r="H4" s="212"/>
      <c r="I4" s="211" t="s">
        <v>73</v>
      </c>
      <c r="J4" s="211"/>
      <c r="K4" s="211"/>
      <c r="L4" s="213" t="s">
        <v>74</v>
      </c>
      <c r="M4" s="213"/>
      <c r="N4" s="213"/>
    </row>
    <row r="5" spans="1:20">
      <c r="A5" s="211"/>
      <c r="B5" s="140"/>
      <c r="C5" s="141" t="s">
        <v>75</v>
      </c>
      <c r="D5" s="142" t="s">
        <v>76</v>
      </c>
      <c r="E5" s="143" t="s">
        <v>77</v>
      </c>
      <c r="F5" s="141" t="s">
        <v>75</v>
      </c>
      <c r="G5" s="141" t="s">
        <v>76</v>
      </c>
      <c r="H5" s="143" t="s">
        <v>77</v>
      </c>
      <c r="I5" s="143" t="s">
        <v>75</v>
      </c>
      <c r="J5" s="143" t="s">
        <v>76</v>
      </c>
      <c r="K5" s="140" t="s">
        <v>77</v>
      </c>
      <c r="L5" s="144" t="s">
        <v>75</v>
      </c>
      <c r="M5" s="140" t="s">
        <v>76</v>
      </c>
      <c r="N5" s="145" t="s">
        <v>77</v>
      </c>
    </row>
    <row r="6" spans="1:20" ht="15.75">
      <c r="A6" s="146" t="s">
        <v>78</v>
      </c>
      <c r="B6" s="145" t="s">
        <v>79</v>
      </c>
      <c r="C6" s="147">
        <v>152.43370999999999</v>
      </c>
      <c r="D6" s="147">
        <v>152.85072</v>
      </c>
      <c r="E6" s="147">
        <v>305.28442999999999</v>
      </c>
      <c r="F6" s="147">
        <v>10.96518</v>
      </c>
      <c r="G6" s="147">
        <v>141.06637000000001</v>
      </c>
      <c r="H6" s="147">
        <v>152.03155000000001</v>
      </c>
      <c r="I6" s="147">
        <v>141.46852999999999</v>
      </c>
      <c r="J6" s="147">
        <v>11.78435</v>
      </c>
      <c r="K6" s="147">
        <v>153.25288</v>
      </c>
      <c r="L6" s="147">
        <v>7.19</v>
      </c>
      <c r="M6" s="148">
        <v>92.29</v>
      </c>
      <c r="N6" s="147">
        <v>49.8</v>
      </c>
    </row>
    <row r="7" spans="1:20">
      <c r="A7" s="141"/>
      <c r="B7" s="141" t="s">
        <v>80</v>
      </c>
      <c r="C7" s="147">
        <v>170.97475</v>
      </c>
      <c r="D7" s="147">
        <v>20.345279999999999</v>
      </c>
      <c r="E7" s="147">
        <v>191.32003</v>
      </c>
      <c r="F7" s="147">
        <v>1.4392199999999999</v>
      </c>
      <c r="G7" s="147">
        <v>4.1555400000000002</v>
      </c>
      <c r="H7" s="147">
        <v>5.59476</v>
      </c>
      <c r="I7" s="147">
        <v>169.53552999999999</v>
      </c>
      <c r="J7" s="147">
        <v>16.18974</v>
      </c>
      <c r="K7" s="147">
        <v>185.72526999999999</v>
      </c>
      <c r="L7" s="147">
        <v>0.84</v>
      </c>
      <c r="M7" s="148">
        <v>20.43</v>
      </c>
      <c r="N7" s="147">
        <v>2.92</v>
      </c>
    </row>
    <row r="8" spans="1:20" s="152" customFormat="1">
      <c r="A8" s="149"/>
      <c r="B8" s="149"/>
      <c r="C8" s="150">
        <f>SUM(C6:C7)</f>
        <v>323.40845999999999</v>
      </c>
      <c r="D8" s="150">
        <f t="shared" ref="D8:K8" si="0">SUM(D6:D7)</f>
        <v>173.196</v>
      </c>
      <c r="E8" s="150">
        <f t="shared" si="0"/>
        <v>496.60446000000002</v>
      </c>
      <c r="F8" s="150">
        <f t="shared" si="0"/>
        <v>12.404400000000001</v>
      </c>
      <c r="G8" s="150">
        <f t="shared" si="0"/>
        <v>145.22191000000001</v>
      </c>
      <c r="H8" s="150">
        <f t="shared" si="0"/>
        <v>157.62631000000002</v>
      </c>
      <c r="I8" s="150">
        <f t="shared" si="0"/>
        <v>311.00405999999998</v>
      </c>
      <c r="J8" s="150">
        <f t="shared" si="0"/>
        <v>27.97409</v>
      </c>
      <c r="K8" s="150">
        <f t="shared" si="0"/>
        <v>338.97815000000003</v>
      </c>
      <c r="L8" s="150">
        <v>3.84</v>
      </c>
      <c r="M8" s="151">
        <v>83.85</v>
      </c>
      <c r="N8" s="150">
        <v>31.74</v>
      </c>
    </row>
    <row r="9" spans="1:20" ht="15.75">
      <c r="A9" s="130" t="s">
        <v>81</v>
      </c>
      <c r="B9" s="145" t="s">
        <v>82</v>
      </c>
      <c r="C9" s="147">
        <v>19.422039999999999</v>
      </c>
      <c r="D9" s="147">
        <v>69.740409999999997</v>
      </c>
      <c r="E9" s="147">
        <v>89.162450000000007</v>
      </c>
      <c r="F9" s="147">
        <v>6.0215100000000001</v>
      </c>
      <c r="G9" s="147">
        <v>69.713189999999997</v>
      </c>
      <c r="H9" s="147">
        <v>75.734700000000004</v>
      </c>
      <c r="I9" s="147">
        <v>13.40053</v>
      </c>
      <c r="J9" s="147">
        <v>2.7220000000000001E-2</v>
      </c>
      <c r="K9" s="147">
        <v>13.42775</v>
      </c>
      <c r="L9" s="147">
        <v>31</v>
      </c>
      <c r="M9" s="148">
        <v>99.96</v>
      </c>
      <c r="N9" s="147">
        <v>84.94</v>
      </c>
    </row>
    <row r="10" spans="1:20">
      <c r="A10" s="153"/>
      <c r="B10" s="145" t="s">
        <v>83</v>
      </c>
      <c r="C10" s="147">
        <v>1.1444700000000001</v>
      </c>
      <c r="D10" s="147">
        <v>6.8766299999999996</v>
      </c>
      <c r="E10" s="147">
        <v>8.0211000000000006</v>
      </c>
      <c r="F10" s="147">
        <v>0.93715000000000004</v>
      </c>
      <c r="G10" s="147">
        <v>6.8214399999999999</v>
      </c>
      <c r="H10" s="147">
        <v>7.7585899999999999</v>
      </c>
      <c r="I10" s="147">
        <v>0.20732</v>
      </c>
      <c r="J10" s="147">
        <v>5.5190000000000003E-2</v>
      </c>
      <c r="K10" s="147">
        <v>0.26251000000000002</v>
      </c>
      <c r="L10" s="147">
        <v>81.89</v>
      </c>
      <c r="M10" s="148">
        <v>99.2</v>
      </c>
      <c r="N10" s="147">
        <v>96.73</v>
      </c>
    </row>
    <row r="11" spans="1:20">
      <c r="B11" s="154" t="s">
        <v>84</v>
      </c>
      <c r="C11" s="155">
        <v>148.76008999999999</v>
      </c>
      <c r="D11" s="155">
        <v>14.487489999999999</v>
      </c>
      <c r="E11" s="155">
        <v>163.24758</v>
      </c>
      <c r="F11" s="155">
        <v>7.6580599999999999</v>
      </c>
      <c r="G11" s="155">
        <v>3.2338399999999998</v>
      </c>
      <c r="H11" s="155">
        <v>10.8919</v>
      </c>
      <c r="I11" s="155">
        <v>141.10203000000001</v>
      </c>
      <c r="J11" s="155">
        <v>11.25365</v>
      </c>
      <c r="K11" s="155">
        <v>152.35568000000001</v>
      </c>
      <c r="L11" s="155">
        <v>5.15</v>
      </c>
      <c r="M11" s="156">
        <v>22.32</v>
      </c>
      <c r="N11" s="155">
        <v>6.67</v>
      </c>
    </row>
    <row r="12" spans="1:20" s="152" customFormat="1">
      <c r="B12" s="157"/>
      <c r="C12" s="150">
        <f>SUM(C9:C11)</f>
        <v>169.32659999999998</v>
      </c>
      <c r="D12" s="150">
        <f t="shared" ref="D12:K12" si="1">SUM(D9:D11)</f>
        <v>91.104529999999997</v>
      </c>
      <c r="E12" s="150">
        <f t="shared" si="1"/>
        <v>260.43113</v>
      </c>
      <c r="F12" s="150">
        <f t="shared" si="1"/>
        <v>14.616720000000001</v>
      </c>
      <c r="G12" s="150">
        <f t="shared" si="1"/>
        <v>79.768469999999994</v>
      </c>
      <c r="H12" s="150">
        <f t="shared" si="1"/>
        <v>94.385189999999994</v>
      </c>
      <c r="I12" s="150">
        <f t="shared" si="1"/>
        <v>154.70988</v>
      </c>
      <c r="J12" s="150">
        <f t="shared" si="1"/>
        <v>11.33606</v>
      </c>
      <c r="K12" s="150">
        <f t="shared" si="1"/>
        <v>166.04594</v>
      </c>
      <c r="L12" s="150">
        <v>8.6300000000000008</v>
      </c>
      <c r="M12" s="151">
        <v>87.56</v>
      </c>
      <c r="N12" s="150">
        <v>36.24</v>
      </c>
    </row>
    <row r="13" spans="1:20" ht="15.75">
      <c r="A13" s="158" t="s">
        <v>89</v>
      </c>
      <c r="B13" s="145" t="s">
        <v>79</v>
      </c>
      <c r="C13" s="147">
        <v>532.74166000000002</v>
      </c>
      <c r="D13" s="147">
        <v>780.16213000000005</v>
      </c>
      <c r="E13" s="147">
        <v>1312.9037900000001</v>
      </c>
      <c r="F13" s="165"/>
      <c r="G13" s="147">
        <v>633.56353000000001</v>
      </c>
      <c r="H13" s="147">
        <v>922.69466</v>
      </c>
      <c r="I13" s="147">
        <v>243.61053000000001</v>
      </c>
      <c r="J13" s="147">
        <v>146.5986</v>
      </c>
      <c r="K13" s="147">
        <v>390.20913000000002</v>
      </c>
      <c r="L13" s="147">
        <v>54.27</v>
      </c>
      <c r="M13" s="148">
        <v>81.209999999999994</v>
      </c>
      <c r="N13" s="147">
        <v>70.28</v>
      </c>
    </row>
    <row r="14" spans="1:20" ht="15.75">
      <c r="A14" s="159"/>
      <c r="B14" s="145" t="s">
        <v>85</v>
      </c>
      <c r="C14" s="147">
        <v>48.039070000000002</v>
      </c>
      <c r="D14" s="147">
        <v>28.44652</v>
      </c>
      <c r="E14" s="147">
        <v>76.485590000000002</v>
      </c>
      <c r="F14" s="147">
        <v>13.88537</v>
      </c>
      <c r="G14" s="147">
        <v>13.32104</v>
      </c>
      <c r="H14" s="147">
        <v>27.206410000000002</v>
      </c>
      <c r="I14" s="147">
        <v>34.153700000000001</v>
      </c>
      <c r="J14" s="147">
        <v>15.12548</v>
      </c>
      <c r="K14" s="147">
        <v>49.279179999999997</v>
      </c>
      <c r="L14" s="147">
        <v>28.9</v>
      </c>
      <c r="M14" s="148">
        <v>46.83</v>
      </c>
      <c r="N14" s="147">
        <v>35.57</v>
      </c>
    </row>
    <row r="15" spans="1:20" ht="15.75">
      <c r="A15" s="160"/>
      <c r="B15" s="145" t="s">
        <v>80</v>
      </c>
      <c r="C15" s="147">
        <v>236.57344000000001</v>
      </c>
      <c r="D15" s="147">
        <v>27.266439999999999</v>
      </c>
      <c r="E15" s="147">
        <v>263.83987999999999</v>
      </c>
      <c r="F15" s="147">
        <v>13.928470000000001</v>
      </c>
      <c r="G15" s="147">
        <v>0.90398000000000001</v>
      </c>
      <c r="H15" s="147">
        <v>14.83245</v>
      </c>
      <c r="I15" s="147">
        <v>222.64497</v>
      </c>
      <c r="J15" s="147">
        <v>26.362459999999999</v>
      </c>
      <c r="K15" s="147">
        <v>249.00743</v>
      </c>
      <c r="L15" s="147">
        <v>5.89</v>
      </c>
      <c r="M15" s="148">
        <v>3.32</v>
      </c>
      <c r="N15" s="147">
        <v>5.62</v>
      </c>
    </row>
    <row r="16" spans="1:20" s="152" customFormat="1" ht="15.75">
      <c r="A16" s="161"/>
      <c r="B16" s="157"/>
      <c r="C16" s="150">
        <f>SUM(C13:C15)</f>
        <v>817.35417000000007</v>
      </c>
      <c r="D16" s="150">
        <f t="shared" ref="D16:K16" si="2">SUM(D13:D15)</f>
        <v>835.87509</v>
      </c>
      <c r="E16" s="150">
        <f t="shared" si="2"/>
        <v>1653.2292600000001</v>
      </c>
      <c r="F16" s="150">
        <f t="shared" si="2"/>
        <v>27.813839999999999</v>
      </c>
      <c r="G16" s="150">
        <f t="shared" si="2"/>
        <v>647.7885500000001</v>
      </c>
      <c r="H16" s="150">
        <f t="shared" si="2"/>
        <v>964.73352</v>
      </c>
      <c r="I16" s="150">
        <f t="shared" si="2"/>
        <v>500.4092</v>
      </c>
      <c r="J16" s="150">
        <f t="shared" si="2"/>
        <v>188.08654000000001</v>
      </c>
      <c r="K16" s="150">
        <f t="shared" si="2"/>
        <v>688.49574000000007</v>
      </c>
      <c r="L16" s="150">
        <v>38.78</v>
      </c>
      <c r="M16" s="151">
        <v>77.5</v>
      </c>
      <c r="N16" s="150">
        <v>58.35</v>
      </c>
    </row>
    <row r="17" spans="1:14" ht="15.75">
      <c r="A17" s="158" t="s">
        <v>86</v>
      </c>
      <c r="B17" s="145" t="s">
        <v>79</v>
      </c>
      <c r="C17" s="147">
        <v>6.5180800000000003</v>
      </c>
      <c r="D17" s="147">
        <v>1.4307399999999999</v>
      </c>
      <c r="E17" s="147">
        <v>7.9488200000000004</v>
      </c>
      <c r="F17" s="147">
        <v>6.5078899999999997</v>
      </c>
      <c r="G17" s="147">
        <v>1.29732</v>
      </c>
      <c r="H17" s="165"/>
      <c r="I17" s="147">
        <v>1.0189999999999999E-2</v>
      </c>
      <c r="J17" s="147">
        <v>0.13342000000000001</v>
      </c>
      <c r="K17" s="147">
        <v>0.14360999999999999</v>
      </c>
      <c r="L17" s="147">
        <v>99.84</v>
      </c>
      <c r="M17" s="148">
        <v>90.67</v>
      </c>
      <c r="N17" s="147">
        <v>98.19</v>
      </c>
    </row>
    <row r="18" spans="1:14" s="152" customFormat="1" ht="15.75">
      <c r="A18" s="162"/>
      <c r="B18" s="157"/>
      <c r="C18" s="150">
        <f>SUM(C17)</f>
        <v>6.5180800000000003</v>
      </c>
      <c r="D18" s="150">
        <f t="shared" ref="D18:K18" si="3">SUM(D17)</f>
        <v>1.4307399999999999</v>
      </c>
      <c r="E18" s="150">
        <f t="shared" si="3"/>
        <v>7.9488200000000004</v>
      </c>
      <c r="F18" s="150">
        <f t="shared" si="3"/>
        <v>6.5078899999999997</v>
      </c>
      <c r="G18" s="150">
        <f t="shared" si="3"/>
        <v>1.29732</v>
      </c>
      <c r="H18" s="150">
        <f t="shared" si="3"/>
        <v>0</v>
      </c>
      <c r="I18" s="150">
        <f t="shared" si="3"/>
        <v>1.0189999999999999E-2</v>
      </c>
      <c r="J18" s="150">
        <f t="shared" si="3"/>
        <v>0.13342000000000001</v>
      </c>
      <c r="K18" s="150">
        <f t="shared" si="3"/>
        <v>0.14360999999999999</v>
      </c>
      <c r="L18" s="150">
        <v>99.84</v>
      </c>
      <c r="M18" s="151">
        <v>90.67</v>
      </c>
      <c r="N18" s="150">
        <v>98.17</v>
      </c>
    </row>
    <row r="19" spans="1:14" ht="15.75">
      <c r="A19" s="163" t="s">
        <v>87</v>
      </c>
      <c r="B19" s="164" t="s">
        <v>88</v>
      </c>
      <c r="C19" s="147">
        <v>424.21197000000001</v>
      </c>
      <c r="D19" s="147">
        <v>312.58971000000003</v>
      </c>
      <c r="E19" s="147">
        <v>736.80168000000003</v>
      </c>
      <c r="F19" s="147">
        <v>128.75261</v>
      </c>
      <c r="G19" s="147">
        <v>204.66225</v>
      </c>
      <c r="H19" s="147">
        <v>333.41485999999998</v>
      </c>
      <c r="I19" s="147">
        <v>295.45936</v>
      </c>
      <c r="J19" s="147">
        <v>107.92746</v>
      </c>
      <c r="K19" s="147">
        <v>403.38682</v>
      </c>
      <c r="L19" s="147">
        <v>30.35</v>
      </c>
      <c r="M19" s="148">
        <v>65.47</v>
      </c>
      <c r="N19" s="147">
        <v>45.25</v>
      </c>
    </row>
    <row r="20" spans="1:14" ht="15.75">
      <c r="A20" s="163"/>
      <c r="B20" s="145" t="s">
        <v>85</v>
      </c>
      <c r="C20" s="165">
        <v>11.101660000000001</v>
      </c>
      <c r="D20" s="133">
        <v>1.82908</v>
      </c>
      <c r="E20" s="133">
        <v>12.93074</v>
      </c>
      <c r="F20" s="147">
        <v>1.87114</v>
      </c>
      <c r="G20" s="147">
        <v>0.29227999999999998</v>
      </c>
      <c r="H20" s="147">
        <v>2.1634199999999999</v>
      </c>
      <c r="I20" s="166">
        <v>9.2305200000000003</v>
      </c>
      <c r="J20" s="133">
        <v>1.5367999999999999</v>
      </c>
      <c r="K20" s="133">
        <v>10.76732</v>
      </c>
      <c r="L20" s="147">
        <v>16.850000000000001</v>
      </c>
      <c r="M20" s="148">
        <v>15.98</v>
      </c>
      <c r="N20" s="147">
        <v>16.73</v>
      </c>
    </row>
    <row r="21" spans="1:14" ht="15.75">
      <c r="A21" s="163"/>
      <c r="B21" s="145" t="s">
        <v>80</v>
      </c>
      <c r="C21" s="133">
        <v>0.46282000000000001</v>
      </c>
      <c r="D21" s="165">
        <v>4.9880000000000001E-2</v>
      </c>
      <c r="E21" s="133">
        <v>0.51270000000000004</v>
      </c>
      <c r="F21" s="147">
        <v>0</v>
      </c>
      <c r="G21" s="147">
        <v>0</v>
      </c>
      <c r="H21" s="147">
        <v>0</v>
      </c>
      <c r="I21" s="167">
        <v>0.46282000000000001</v>
      </c>
      <c r="J21" s="133">
        <v>4.9880000000000001E-2</v>
      </c>
      <c r="K21" s="133">
        <v>0.51270000000000004</v>
      </c>
      <c r="L21" s="147"/>
      <c r="M21" s="148"/>
      <c r="N21" s="147"/>
    </row>
    <row r="22" spans="1:14" s="152" customFormat="1">
      <c r="A22" s="157" t="s">
        <v>17</v>
      </c>
      <c r="B22" s="157"/>
      <c r="C22" s="150">
        <f>SUM(C19:C21)</f>
        <v>435.77645000000001</v>
      </c>
      <c r="D22" s="150">
        <f t="shared" ref="D22:K22" si="4">SUM(D19:D21)</f>
        <v>314.46866999999997</v>
      </c>
      <c r="E22" s="150">
        <f t="shared" si="4"/>
        <v>750.24512000000004</v>
      </c>
      <c r="F22" s="150">
        <f t="shared" si="4"/>
        <v>130.62375</v>
      </c>
      <c r="G22" s="150">
        <f t="shared" si="4"/>
        <v>204.95453000000001</v>
      </c>
      <c r="H22" s="150">
        <f t="shared" si="4"/>
        <v>335.57827999999995</v>
      </c>
      <c r="I22" s="150">
        <f t="shared" si="4"/>
        <v>305.15270000000004</v>
      </c>
      <c r="J22" s="150">
        <f t="shared" si="4"/>
        <v>109.51414</v>
      </c>
      <c r="K22" s="150">
        <f t="shared" si="4"/>
        <v>414.66683999999998</v>
      </c>
      <c r="L22" s="150">
        <v>29.97</v>
      </c>
      <c r="M22" s="151">
        <v>65.17</v>
      </c>
      <c r="N22" s="150">
        <v>44.3</v>
      </c>
    </row>
    <row r="23" spans="1:14">
      <c r="A23" s="205" t="s">
        <v>17</v>
      </c>
      <c r="B23" s="205"/>
      <c r="C23" s="150">
        <v>1752.3837599999999</v>
      </c>
      <c r="D23" s="150">
        <v>1416.07503</v>
      </c>
      <c r="E23" s="150">
        <v>3168.4587900000001</v>
      </c>
      <c r="F23" s="150">
        <v>481.09773000000001</v>
      </c>
      <c r="G23" s="150">
        <v>1079.03078</v>
      </c>
      <c r="H23" s="150">
        <v>1560.12851</v>
      </c>
      <c r="I23" s="150">
        <v>1271.28603</v>
      </c>
      <c r="J23" s="150">
        <v>337.04424999999998</v>
      </c>
      <c r="K23" s="150">
        <v>1608.3302799999999</v>
      </c>
      <c r="L23" s="150">
        <v>27.45</v>
      </c>
      <c r="M23" s="148">
        <v>76.2</v>
      </c>
      <c r="N23" s="150">
        <v>49.24</v>
      </c>
    </row>
  </sheetData>
  <sheetProtection algorithmName="SHA-512" hashValue="82Y9T/lzJuEWU5jYQRDg9yUGmfEm1PRhPFZBRjsb37NlAcKKRgsUBECLEzypmxrdumBirkpgW/2Bi5qdwKfHdQ==" saltValue="vcL7Ew823MHY7kXeLbA3VQ==" spinCount="100000" sheet="1" objects="1" scenarios="1"/>
  <mergeCells count="9">
    <mergeCell ref="A23:B23"/>
    <mergeCell ref="A1:N1"/>
    <mergeCell ref="A2:N2"/>
    <mergeCell ref="A3:N3"/>
    <mergeCell ref="A4:A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topLeftCell="A7" workbookViewId="0">
      <selection activeCell="A3" sqref="A3:XFD3"/>
    </sheetView>
  </sheetViews>
  <sheetFormatPr defaultColWidth="19.42578125" defaultRowHeight="15"/>
  <cols>
    <col min="1" max="1" width="19.42578125" style="20"/>
    <col min="2" max="2" width="18.28515625" bestFit="1" customWidth="1"/>
    <col min="3" max="3" width="10.7109375" bestFit="1" customWidth="1"/>
    <col min="4" max="6" width="12.5703125" bestFit="1" customWidth="1"/>
    <col min="7" max="7" width="15.85546875" customWidth="1"/>
    <col min="8" max="10" width="12.5703125" bestFit="1" customWidth="1"/>
    <col min="11" max="11" width="13.7109375" bestFit="1" customWidth="1"/>
    <col min="12" max="12" width="12.5703125" bestFit="1" customWidth="1"/>
    <col min="13" max="13" width="7.42578125" bestFit="1" customWidth="1"/>
    <col min="14" max="14" width="9.7109375" bestFit="1" customWidth="1"/>
    <col min="15" max="15" width="9.28515625" customWidth="1"/>
  </cols>
  <sheetData>
    <row r="1" spans="1:15" s="71" customFormat="1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71" customFormat="1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71" customFormat="1" ht="17.100000000000001" customHeight="1">
      <c r="A3" s="202" t="s">
        <v>93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ht="15.75">
      <c r="A4" s="215" t="s">
        <v>3</v>
      </c>
      <c r="B4" s="215" t="s">
        <v>5</v>
      </c>
      <c r="C4" s="86"/>
      <c r="D4" s="215" t="s">
        <v>53</v>
      </c>
      <c r="E4" s="215"/>
      <c r="F4" s="215"/>
      <c r="G4" s="216" t="s">
        <v>54</v>
      </c>
      <c r="H4" s="216"/>
      <c r="I4" s="216"/>
      <c r="J4" s="215" t="s">
        <v>55</v>
      </c>
      <c r="K4" s="215"/>
      <c r="L4" s="215"/>
      <c r="M4" s="217" t="s">
        <v>56</v>
      </c>
      <c r="N4" s="217"/>
      <c r="O4" s="217"/>
    </row>
    <row r="5" spans="1:15" ht="15.75">
      <c r="A5" s="215"/>
      <c r="B5" s="215"/>
      <c r="C5" s="87" t="s">
        <v>63</v>
      </c>
      <c r="D5" s="88" t="s">
        <v>11</v>
      </c>
      <c r="E5" s="89" t="s">
        <v>16</v>
      </c>
      <c r="F5" s="90" t="s">
        <v>17</v>
      </c>
      <c r="G5" s="88" t="s">
        <v>11</v>
      </c>
      <c r="H5" s="88" t="s">
        <v>16</v>
      </c>
      <c r="I5" s="91" t="s">
        <v>17</v>
      </c>
      <c r="J5" s="90" t="s">
        <v>11</v>
      </c>
      <c r="K5" s="92" t="s">
        <v>16</v>
      </c>
      <c r="L5" s="91" t="s">
        <v>17</v>
      </c>
      <c r="M5" s="87" t="s">
        <v>11</v>
      </c>
      <c r="N5" s="93" t="s">
        <v>16</v>
      </c>
      <c r="O5" s="93" t="s">
        <v>17</v>
      </c>
    </row>
    <row r="6" spans="1:15" ht="15.75">
      <c r="A6" s="214" t="s">
        <v>66</v>
      </c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>
      <c r="A7" s="214"/>
      <c r="B7" s="96" t="s">
        <v>21</v>
      </c>
      <c r="C7" s="97">
        <v>64344</v>
      </c>
      <c r="D7" s="98">
        <v>366.94301999999999</v>
      </c>
      <c r="E7" s="98">
        <v>814.36</v>
      </c>
      <c r="F7" s="98">
        <v>118.130707</v>
      </c>
      <c r="G7" s="98">
        <v>237.50344000000001</v>
      </c>
      <c r="H7" s="98">
        <v>715.53943000000004</v>
      </c>
      <c r="I7" s="98">
        <v>953.04286999999999</v>
      </c>
      <c r="J7" s="98">
        <v>129.43958000000001</v>
      </c>
      <c r="K7" s="98">
        <v>98.824619999999996</v>
      </c>
      <c r="L7" s="98">
        <v>228.26419999999999</v>
      </c>
      <c r="M7" s="98">
        <v>64.72</v>
      </c>
      <c r="N7" s="99">
        <v>87.86</v>
      </c>
      <c r="O7" s="98">
        <f>I7/F7*100</f>
        <v>806.76980118302345</v>
      </c>
    </row>
    <row r="8" spans="1:15" ht="15.75">
      <c r="A8" s="214"/>
      <c r="B8" s="96" t="s">
        <v>57</v>
      </c>
      <c r="C8" s="100">
        <v>103</v>
      </c>
      <c r="D8" s="98">
        <v>63.268560000000001</v>
      </c>
      <c r="E8" s="98">
        <v>34.853099999999998</v>
      </c>
      <c r="F8" s="98">
        <v>98.121660000000006</v>
      </c>
      <c r="G8" s="98">
        <v>23.920680000000001</v>
      </c>
      <c r="H8" s="98">
        <v>18.212520000000001</v>
      </c>
      <c r="I8" s="98">
        <v>42.133200000000002</v>
      </c>
      <c r="J8" s="98">
        <v>39.347880000000004</v>
      </c>
      <c r="K8" s="98">
        <v>16.64058</v>
      </c>
      <c r="L8" s="98">
        <v>55.988460000000003</v>
      </c>
      <c r="M8" s="98">
        <v>37.81</v>
      </c>
      <c r="N8" s="99">
        <v>52.26</v>
      </c>
      <c r="O8" s="98">
        <v>42.94</v>
      </c>
    </row>
    <row r="9" spans="1:15" ht="15.75">
      <c r="A9" s="214"/>
      <c r="B9" s="96" t="s">
        <v>23</v>
      </c>
      <c r="C9" s="100">
        <v>128</v>
      </c>
      <c r="D9" s="98">
        <v>231.64452</v>
      </c>
      <c r="E9" s="98">
        <v>26.559360000000002</v>
      </c>
      <c r="F9" s="98">
        <v>258.20388000000003</v>
      </c>
      <c r="G9" s="98">
        <v>9.3335600000000003</v>
      </c>
      <c r="H9" s="98">
        <v>2.487E-2</v>
      </c>
      <c r="I9" s="98">
        <v>9.3584300000000002</v>
      </c>
      <c r="J9" s="98">
        <v>222.31095999999999</v>
      </c>
      <c r="K9" s="98">
        <v>26.534490000000002</v>
      </c>
      <c r="L9" s="98">
        <v>248.84545</v>
      </c>
      <c r="M9" s="98">
        <v>4.03</v>
      </c>
      <c r="N9" s="101">
        <v>0.09</v>
      </c>
      <c r="O9" s="98">
        <v>3.62</v>
      </c>
    </row>
    <row r="10" spans="1:15" ht="15.75">
      <c r="A10" s="214"/>
      <c r="B10" s="95"/>
      <c r="C10" s="97">
        <v>64575</v>
      </c>
      <c r="D10" s="102">
        <v>661.85609999999997</v>
      </c>
      <c r="E10" s="102">
        <v>875.77651000000003</v>
      </c>
      <c r="F10" s="102">
        <v>153.763261</v>
      </c>
      <c r="G10" s="102">
        <v>270.75767999999999</v>
      </c>
      <c r="H10" s="102">
        <v>733.77682000000004</v>
      </c>
      <c r="I10" s="102">
        <v>100.45345</v>
      </c>
      <c r="J10" s="102">
        <v>391.09841999999998</v>
      </c>
      <c r="K10" s="98">
        <v>141.99968999999999</v>
      </c>
      <c r="L10" s="102">
        <v>533.09811000000002</v>
      </c>
      <c r="M10" s="102">
        <v>40.909999999999997</v>
      </c>
      <c r="N10" s="103">
        <v>83.79</v>
      </c>
      <c r="O10" s="102">
        <v>65.33</v>
      </c>
    </row>
    <row r="11" spans="1:15" ht="15.75">
      <c r="A11" s="214" t="s">
        <v>58</v>
      </c>
      <c r="B11" s="104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ht="15.75">
      <c r="A12" s="214"/>
      <c r="B12" s="105" t="s">
        <v>21</v>
      </c>
      <c r="C12" s="121">
        <v>56</v>
      </c>
      <c r="D12" s="98">
        <v>12.63383</v>
      </c>
      <c r="E12" s="98">
        <v>1.69516</v>
      </c>
      <c r="F12" s="98">
        <v>14.328989999999999</v>
      </c>
      <c r="G12" s="98">
        <v>12.43877</v>
      </c>
      <c r="H12" s="98">
        <v>1.2863800000000001</v>
      </c>
      <c r="I12" s="120">
        <v>13.725149999999999</v>
      </c>
      <c r="J12" s="98">
        <v>0.19506000000000001</v>
      </c>
      <c r="K12" s="98">
        <v>0.40877999999999998</v>
      </c>
      <c r="L12" s="98">
        <v>0.60384000000000004</v>
      </c>
      <c r="M12" s="98">
        <v>98.46</v>
      </c>
      <c r="N12" s="99">
        <v>75.89</v>
      </c>
      <c r="O12" s="98">
        <v>95.79</v>
      </c>
    </row>
    <row r="13" spans="1:15" ht="15.75">
      <c r="A13" s="214"/>
      <c r="B13" s="95"/>
      <c r="C13" s="125">
        <v>56</v>
      </c>
      <c r="D13" s="102">
        <v>12.63383</v>
      </c>
      <c r="E13" s="102">
        <v>1.69516</v>
      </c>
      <c r="F13" s="102">
        <v>14.328989999999999</v>
      </c>
      <c r="G13" s="102">
        <v>12.43877</v>
      </c>
      <c r="H13" s="102">
        <v>1.2863800000000001</v>
      </c>
      <c r="I13" s="102">
        <v>13.725149999999999</v>
      </c>
      <c r="J13" s="102">
        <v>0.19506000000000001</v>
      </c>
      <c r="K13" s="102">
        <v>0.40877999999999998</v>
      </c>
      <c r="L13" s="102">
        <v>0.60384000000000004</v>
      </c>
      <c r="M13" s="102">
        <v>98.46</v>
      </c>
      <c r="N13" s="103">
        <v>75.89</v>
      </c>
      <c r="O13" s="102">
        <v>95.79</v>
      </c>
    </row>
    <row r="14" spans="1:15" ht="15.75">
      <c r="A14" s="214" t="s">
        <v>59</v>
      </c>
      <c r="B14" s="94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95"/>
      <c r="N14" s="95"/>
      <c r="O14" s="95"/>
    </row>
    <row r="15" spans="1:15" ht="15.75">
      <c r="A15" s="214"/>
      <c r="B15" s="105" t="s">
        <v>60</v>
      </c>
      <c r="C15" s="108">
        <v>343</v>
      </c>
      <c r="D15" s="98">
        <v>19.315850000000001</v>
      </c>
      <c r="E15" s="98">
        <v>94.114559999999997</v>
      </c>
      <c r="F15" s="98">
        <v>113.43040999999999</v>
      </c>
      <c r="G15" s="98">
        <v>6.2536100000000001</v>
      </c>
      <c r="H15" s="98">
        <v>93.416300000000007</v>
      </c>
      <c r="I15" s="98">
        <v>99.669910000000002</v>
      </c>
      <c r="J15" s="98">
        <v>13.062239999999999</v>
      </c>
      <c r="K15" s="98">
        <v>0.69825999999999999</v>
      </c>
      <c r="L15" s="98">
        <v>13.7605</v>
      </c>
      <c r="M15" s="98">
        <v>32.380000000000003</v>
      </c>
      <c r="N15" s="99">
        <v>99.26</v>
      </c>
      <c r="O15" s="98">
        <v>87.87</v>
      </c>
    </row>
    <row r="16" spans="1:15" ht="15.75">
      <c r="A16" s="214"/>
      <c r="B16" s="105" t="s">
        <v>61</v>
      </c>
      <c r="C16" s="121">
        <v>57</v>
      </c>
      <c r="D16" s="98">
        <v>1.5910500000000001</v>
      </c>
      <c r="E16" s="98">
        <v>8.1193399999999993</v>
      </c>
      <c r="F16" s="98">
        <v>9.7103900000000003</v>
      </c>
      <c r="G16" s="98">
        <v>1.3884300000000001</v>
      </c>
      <c r="H16" s="98">
        <v>7.9275000000000002</v>
      </c>
      <c r="I16" s="98">
        <v>9.3159299999999998</v>
      </c>
      <c r="J16" s="98">
        <v>0.20261999999999999</v>
      </c>
      <c r="K16" s="98">
        <v>0.19184000000000001</v>
      </c>
      <c r="L16" s="98">
        <v>0.39445999999999998</v>
      </c>
      <c r="M16" s="98">
        <v>87.27</v>
      </c>
      <c r="N16" s="99">
        <v>97.64</v>
      </c>
      <c r="O16" s="98">
        <v>95.94</v>
      </c>
    </row>
    <row r="17" spans="1:16" ht="15.75">
      <c r="A17" s="214"/>
      <c r="B17" s="105" t="s">
        <v>49</v>
      </c>
      <c r="C17" s="101">
        <v>2181</v>
      </c>
      <c r="D17" s="98">
        <v>151.36680999999999</v>
      </c>
      <c r="E17" s="98">
        <v>15.6313</v>
      </c>
      <c r="F17" s="98">
        <v>166.99811</v>
      </c>
      <c r="G17" s="98">
        <v>3.64683</v>
      </c>
      <c r="H17" s="98">
        <v>3.3817900000000001</v>
      </c>
      <c r="I17" s="98">
        <v>7.0286200000000001</v>
      </c>
      <c r="J17" s="98">
        <v>147.71997999999999</v>
      </c>
      <c r="K17" s="98">
        <v>12.249510000000001</v>
      </c>
      <c r="L17" s="98">
        <v>159.96949000000001</v>
      </c>
      <c r="M17" s="98">
        <v>2.41</v>
      </c>
      <c r="N17" s="99">
        <v>21.63</v>
      </c>
      <c r="O17" s="98">
        <v>4.21</v>
      </c>
    </row>
    <row r="18" spans="1:16" ht="15.75">
      <c r="A18" s="214"/>
      <c r="B18" s="95"/>
      <c r="C18" s="108">
        <v>2581</v>
      </c>
      <c r="D18" s="102">
        <v>172.27370999999999</v>
      </c>
      <c r="E18" s="102">
        <v>117.8652</v>
      </c>
      <c r="F18" s="102">
        <v>290.13891000000001</v>
      </c>
      <c r="G18" s="102">
        <v>11.288869999999999</v>
      </c>
      <c r="H18" s="102">
        <v>104.72559</v>
      </c>
      <c r="I18" s="102">
        <v>116.01446</v>
      </c>
      <c r="J18" s="102">
        <v>160.98483999999999</v>
      </c>
      <c r="K18" s="102">
        <v>13.139609999999999</v>
      </c>
      <c r="L18" s="102">
        <v>174.12445</v>
      </c>
      <c r="M18" s="102">
        <v>6.55</v>
      </c>
      <c r="N18" s="103">
        <v>88.85</v>
      </c>
      <c r="O18" s="102">
        <v>39.99</v>
      </c>
    </row>
    <row r="19" spans="1:16" ht="15.75">
      <c r="A19" s="214" t="s">
        <v>62</v>
      </c>
      <c r="B19" s="9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95"/>
      <c r="N19" s="95"/>
      <c r="O19" s="95"/>
    </row>
    <row r="20" spans="1:16" ht="15.75">
      <c r="A20" s="214"/>
      <c r="B20" s="105" t="s">
        <v>21</v>
      </c>
      <c r="C20" s="103">
        <v>37652</v>
      </c>
      <c r="D20" s="124">
        <v>412.79592000000002</v>
      </c>
      <c r="E20" s="124">
        <v>318.02262999999999</v>
      </c>
      <c r="F20" s="124">
        <v>730.81854999999996</v>
      </c>
      <c r="G20" s="124">
        <v>115.02207</v>
      </c>
      <c r="H20" s="124">
        <v>206.29963000000001</v>
      </c>
      <c r="I20" s="124">
        <v>321.32170000000002</v>
      </c>
      <c r="J20" s="124">
        <v>297.77384999999998</v>
      </c>
      <c r="K20" s="124">
        <v>111.723</v>
      </c>
      <c r="L20" s="124">
        <v>409.49684999999999</v>
      </c>
      <c r="M20" s="98">
        <v>27.86</v>
      </c>
      <c r="N20" s="99">
        <v>64.87</v>
      </c>
      <c r="O20" s="98">
        <v>43.97</v>
      </c>
    </row>
    <row r="21" spans="1:16" ht="15.75">
      <c r="A21" s="214"/>
      <c r="B21" s="105" t="s">
        <v>57</v>
      </c>
      <c r="C21" s="121">
        <v>58</v>
      </c>
      <c r="D21" s="124">
        <v>11.787319999999999</v>
      </c>
      <c r="E21" s="124">
        <v>2.8490799999999998</v>
      </c>
      <c r="F21" s="124">
        <v>14.6364</v>
      </c>
      <c r="G21" s="124">
        <v>1.50092</v>
      </c>
      <c r="H21" s="124">
        <v>0.18364</v>
      </c>
      <c r="I21" s="124">
        <v>1.6845600000000001</v>
      </c>
      <c r="J21" s="124">
        <v>10.2864</v>
      </c>
      <c r="K21" s="124">
        <v>2.6654399999999998</v>
      </c>
      <c r="L21" s="124">
        <v>12.951840000000001</v>
      </c>
      <c r="M21" s="98">
        <v>12.73</v>
      </c>
      <c r="N21" s="101">
        <v>6.45</v>
      </c>
      <c r="O21" s="98">
        <v>11.51</v>
      </c>
    </row>
    <row r="22" spans="1:16" ht="15.75">
      <c r="A22" s="214"/>
      <c r="B22" s="105" t="s">
        <v>23</v>
      </c>
      <c r="C22" s="123">
        <v>1</v>
      </c>
      <c r="D22" s="124">
        <v>0.51270000000000004</v>
      </c>
      <c r="E22" s="124">
        <v>4.9880000000000001E-2</v>
      </c>
      <c r="F22" s="124">
        <v>0.56257999999999997</v>
      </c>
      <c r="G22" s="124">
        <v>0</v>
      </c>
      <c r="H22" s="124">
        <v>0</v>
      </c>
      <c r="I22" s="124">
        <v>0</v>
      </c>
      <c r="J22" s="124">
        <v>0.51270000000000004</v>
      </c>
      <c r="K22" s="124">
        <v>4.9880000000000001E-2</v>
      </c>
      <c r="L22" s="124">
        <v>0.56257999999999997</v>
      </c>
      <c r="M22" s="127">
        <v>0</v>
      </c>
      <c r="N22" s="127">
        <v>0</v>
      </c>
      <c r="O22" s="127">
        <v>0</v>
      </c>
      <c r="P22" s="128"/>
    </row>
    <row r="23" spans="1:16" ht="15.75">
      <c r="A23" s="214"/>
      <c r="B23" s="95"/>
      <c r="C23" s="103">
        <v>37711</v>
      </c>
      <c r="D23" s="126">
        <v>425.09593999999998</v>
      </c>
      <c r="E23" s="126">
        <v>320.92158999999998</v>
      </c>
      <c r="F23" s="126">
        <v>746.01752999999997</v>
      </c>
      <c r="G23" s="126">
        <v>116.52298999999999</v>
      </c>
      <c r="H23" s="126">
        <v>206.48327</v>
      </c>
      <c r="I23" s="126">
        <v>323.00626</v>
      </c>
      <c r="J23" s="126">
        <v>308.57294999999999</v>
      </c>
      <c r="K23" s="126">
        <v>114.43832</v>
      </c>
      <c r="L23" s="126">
        <v>423.01127000000002</v>
      </c>
      <c r="M23" s="102">
        <v>27.41</v>
      </c>
      <c r="N23" s="103">
        <v>64.34</v>
      </c>
      <c r="O23" s="102">
        <v>43.3</v>
      </c>
    </row>
    <row r="24" spans="1:16" ht="15.75">
      <c r="A24" s="214" t="s">
        <v>64</v>
      </c>
      <c r="B24" s="10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6" ht="15.75">
      <c r="A25" s="214"/>
      <c r="B25" s="105" t="s">
        <v>21</v>
      </c>
      <c r="C25" s="100">
        <v>313</v>
      </c>
      <c r="D25" s="98">
        <f>SUM(15975770)/100000</f>
        <v>159.7577</v>
      </c>
      <c r="E25" s="98">
        <v>187.80005</v>
      </c>
      <c r="F25" s="98">
        <v>347.55775</v>
      </c>
      <c r="G25" s="98">
        <v>14.721719999999999</v>
      </c>
      <c r="H25" s="98">
        <v>163.76259999999999</v>
      </c>
      <c r="I25" s="98">
        <v>178.48432</v>
      </c>
      <c r="J25" s="98">
        <v>145.03598</v>
      </c>
      <c r="K25" s="98">
        <v>24.03745</v>
      </c>
      <c r="L25" s="98">
        <v>169.07343</v>
      </c>
      <c r="M25" s="98">
        <v>9.2200000000000006</v>
      </c>
      <c r="N25" s="99">
        <v>87.2</v>
      </c>
      <c r="O25" s="98">
        <v>51.35</v>
      </c>
    </row>
    <row r="26" spans="1:16" ht="15.75">
      <c r="A26" s="214"/>
      <c r="B26" s="105" t="s">
        <v>23</v>
      </c>
      <c r="C26" s="106">
        <v>39</v>
      </c>
      <c r="D26" s="98">
        <v>181.81924000000001</v>
      </c>
      <c r="E26" s="98">
        <v>20.031600000000001</v>
      </c>
      <c r="F26" s="98">
        <v>201.85084000000001</v>
      </c>
      <c r="G26" s="98">
        <v>17.856369999999998</v>
      </c>
      <c r="H26" s="98">
        <v>4.4396199999999997</v>
      </c>
      <c r="I26" s="98">
        <v>22.29599</v>
      </c>
      <c r="J26" s="98">
        <v>163.96287000000001</v>
      </c>
      <c r="K26" s="98">
        <v>15.59198</v>
      </c>
      <c r="L26" s="98">
        <v>179.55484999999999</v>
      </c>
      <c r="M26" s="98">
        <v>9.82</v>
      </c>
      <c r="N26" s="99">
        <v>22.16</v>
      </c>
      <c r="O26" s="98">
        <v>11.05</v>
      </c>
    </row>
    <row r="27" spans="1:16" ht="15.75">
      <c r="A27" s="214"/>
      <c r="B27" s="95"/>
      <c r="C27" s="107">
        <v>352</v>
      </c>
      <c r="D27" s="102">
        <v>341.57693999999998</v>
      </c>
      <c r="E27" s="102">
        <v>207.83165</v>
      </c>
      <c r="F27" s="102">
        <v>549.40859</v>
      </c>
      <c r="G27" s="102">
        <v>32.578090000000003</v>
      </c>
      <c r="H27" s="102">
        <v>168.20222000000001</v>
      </c>
      <c r="I27" s="102">
        <v>200.78030999999999</v>
      </c>
      <c r="J27" s="102">
        <v>308.99885</v>
      </c>
      <c r="K27" s="102">
        <v>39.629429999999999</v>
      </c>
      <c r="L27" s="102">
        <v>348.62828000000002</v>
      </c>
      <c r="M27" s="102">
        <v>9.5399999999999991</v>
      </c>
      <c r="N27" s="103">
        <v>80.930000000000007</v>
      </c>
      <c r="O27" s="102">
        <v>36.54</v>
      </c>
    </row>
    <row r="28" spans="1:16" ht="15.75">
      <c r="A28" s="214" t="s">
        <v>65</v>
      </c>
      <c r="B28" s="94"/>
      <c r="C28" s="95"/>
      <c r="D28" s="122"/>
      <c r="E28" s="122"/>
      <c r="F28" s="122"/>
      <c r="G28" s="122"/>
      <c r="H28" s="122"/>
      <c r="I28" s="122"/>
      <c r="J28" s="122"/>
      <c r="K28" s="122"/>
      <c r="L28" s="122"/>
      <c r="M28" s="95"/>
      <c r="N28" s="95"/>
      <c r="O28" s="95"/>
    </row>
    <row r="29" spans="1:16" ht="15.75">
      <c r="A29" s="214"/>
      <c r="B29" s="105" t="s">
        <v>21</v>
      </c>
      <c r="C29" s="100">
        <v>5288</v>
      </c>
      <c r="D29" s="98">
        <v>237.20506</v>
      </c>
      <c r="E29" s="98">
        <v>53.336399999999998</v>
      </c>
      <c r="F29" s="98">
        <v>290.54145999999997</v>
      </c>
      <c r="G29" s="98">
        <v>17.5792</v>
      </c>
      <c r="H29" s="98">
        <v>5.3671499999999996</v>
      </c>
      <c r="I29" s="98">
        <v>22.946349999999999</v>
      </c>
      <c r="J29" s="98">
        <v>219.62585999999999</v>
      </c>
      <c r="K29" s="98">
        <v>47.969250000000002</v>
      </c>
      <c r="L29" s="98">
        <v>267.59510999999998</v>
      </c>
      <c r="M29" s="98">
        <v>7.41</v>
      </c>
      <c r="N29" s="99">
        <v>10.06</v>
      </c>
      <c r="O29" s="98">
        <v>7.9</v>
      </c>
    </row>
    <row r="30" spans="1:16" ht="15.75">
      <c r="A30" s="110"/>
      <c r="B30" s="95"/>
      <c r="C30" s="107">
        <v>5288</v>
      </c>
      <c r="D30" s="102">
        <v>237.20506</v>
      </c>
      <c r="E30" s="102">
        <v>53.336399999999998</v>
      </c>
      <c r="F30" s="102">
        <v>290.54145999999997</v>
      </c>
      <c r="G30" s="102">
        <v>17.5792</v>
      </c>
      <c r="H30" s="102">
        <v>5.3671499999999996</v>
      </c>
      <c r="I30" s="102">
        <v>22.946349999999999</v>
      </c>
      <c r="J30" s="102">
        <v>219.62585999999999</v>
      </c>
      <c r="K30" s="102">
        <v>47.969250000000002</v>
      </c>
      <c r="L30" s="102">
        <v>267.59510999999998</v>
      </c>
      <c r="M30" s="102">
        <v>7.41</v>
      </c>
      <c r="N30" s="108">
        <v>10.06</v>
      </c>
      <c r="O30" s="102">
        <v>7.9</v>
      </c>
    </row>
    <row r="31" spans="1:16" ht="15.75">
      <c r="A31" s="110"/>
      <c r="B31" s="105" t="s">
        <v>17</v>
      </c>
      <c r="C31" s="109">
        <v>110563</v>
      </c>
      <c r="D31" s="102">
        <v>1850.64158</v>
      </c>
      <c r="E31" s="98">
        <v>1577.42651</v>
      </c>
      <c r="F31" s="98">
        <v>3428.0680900000002</v>
      </c>
      <c r="G31" s="98">
        <v>461.16559999999998</v>
      </c>
      <c r="H31" s="98">
        <v>1219.8414299999999</v>
      </c>
      <c r="I31" s="98">
        <v>1681.00703</v>
      </c>
      <c r="J31" s="98">
        <v>1389.4759799999999</v>
      </c>
      <c r="K31" s="102">
        <v>357.58508</v>
      </c>
      <c r="L31" s="102">
        <v>1747.06106</v>
      </c>
      <c r="M31" s="98">
        <v>24.92</v>
      </c>
      <c r="N31" s="103">
        <v>77.33</v>
      </c>
      <c r="O31" s="102">
        <v>49.04</v>
      </c>
    </row>
  </sheetData>
  <sheetProtection algorithmName="SHA-512" hashValue="QQusgN+J8ZYp/mP9mLbxZLbU3mswYWKCHhwQMo9IDlNSNCWmuTTQLtxNEs8Pb8c7IRz2sCYdAOZ9+//BvmAVEw==" saltValue="nzGsTvJ38JNGVkHb38mG+w==" spinCount="100000" sheet="1" objects="1" scenarios="1"/>
  <mergeCells count="15">
    <mergeCell ref="M4:O4"/>
    <mergeCell ref="A4:A5"/>
    <mergeCell ref="A1:N1"/>
    <mergeCell ref="A2:N2"/>
    <mergeCell ref="A3:N3"/>
    <mergeCell ref="A28:A29"/>
    <mergeCell ref="B4:B5"/>
    <mergeCell ref="D4:F4"/>
    <mergeCell ref="G4:I4"/>
    <mergeCell ref="J4:L4"/>
    <mergeCell ref="A6:A10"/>
    <mergeCell ref="A11:A13"/>
    <mergeCell ref="A14:A18"/>
    <mergeCell ref="A19:A23"/>
    <mergeCell ref="A24:A27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D12" sqref="D12"/>
    </sheetView>
  </sheetViews>
  <sheetFormatPr defaultRowHeight="15"/>
  <cols>
    <col min="1" max="1" width="19.140625" style="129" customWidth="1"/>
    <col min="2" max="2" width="26.28515625" style="129" customWidth="1"/>
    <col min="3" max="3" width="9.140625" style="129" customWidth="1"/>
    <col min="4" max="4" width="12.5703125" style="129" customWidth="1"/>
    <col min="5" max="5" width="11.42578125" style="129" customWidth="1"/>
    <col min="6" max="6" width="12.5703125" style="129" customWidth="1"/>
    <col min="7" max="7" width="11.28515625" style="129" customWidth="1"/>
    <col min="8" max="8" width="12.5703125" style="129" customWidth="1"/>
    <col min="9" max="9" width="12.7109375" style="129" customWidth="1"/>
    <col min="10" max="10" width="13.5703125" style="129" customWidth="1"/>
    <col min="11" max="11" width="14.42578125" style="129" customWidth="1"/>
    <col min="12" max="12" width="14.7109375" style="129" customWidth="1"/>
    <col min="13" max="13" width="9.140625" style="129" customWidth="1"/>
    <col min="14" max="14" width="7.5703125" style="129" customWidth="1"/>
    <col min="15" max="15" width="9.140625" style="129" customWidth="1"/>
    <col min="16" max="16384" width="9.140625" style="129"/>
  </cols>
  <sheetData>
    <row r="1" spans="1:15" s="71" customFormat="1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71" customFormat="1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71" customFormat="1" ht="17.100000000000001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s="71" customFormat="1" ht="17.100000000000001" customHeight="1">
      <c r="A4" s="202" t="s">
        <v>92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5" s="137" customFormat="1" ht="24.75" customHeight="1">
      <c r="A5" s="221" t="s">
        <v>3</v>
      </c>
      <c r="B5" s="221" t="s">
        <v>5</v>
      </c>
      <c r="C5" s="136"/>
      <c r="D5" s="223" t="s">
        <v>53</v>
      </c>
      <c r="E5" s="223"/>
      <c r="F5" s="223"/>
      <c r="G5" s="223" t="s">
        <v>54</v>
      </c>
      <c r="H5" s="223"/>
      <c r="I5" s="223"/>
      <c r="J5" s="223" t="s">
        <v>55</v>
      </c>
      <c r="K5" s="223"/>
      <c r="L5" s="223"/>
      <c r="M5" s="223" t="s">
        <v>56</v>
      </c>
      <c r="N5" s="223"/>
      <c r="O5" s="223"/>
    </row>
    <row r="6" spans="1:15" s="137" customFormat="1" ht="17.45" customHeight="1">
      <c r="A6" s="222"/>
      <c r="B6" s="222"/>
      <c r="C6" s="138" t="s">
        <v>67</v>
      </c>
      <c r="D6" s="138" t="s">
        <v>11</v>
      </c>
      <c r="E6" s="138" t="s">
        <v>16</v>
      </c>
      <c r="F6" s="138" t="s">
        <v>17</v>
      </c>
      <c r="G6" s="138" t="s">
        <v>11</v>
      </c>
      <c r="H6" s="138" t="s">
        <v>16</v>
      </c>
      <c r="I6" s="138" t="s">
        <v>17</v>
      </c>
      <c r="J6" s="138" t="s">
        <v>11</v>
      </c>
      <c r="K6" s="138" t="s">
        <v>16</v>
      </c>
      <c r="L6" s="138" t="s">
        <v>17</v>
      </c>
      <c r="M6" s="138" t="s">
        <v>11</v>
      </c>
      <c r="N6" s="138" t="s">
        <v>16</v>
      </c>
      <c r="O6" s="138" t="s">
        <v>17</v>
      </c>
    </row>
    <row r="7" spans="1:15" ht="15" customHeight="1">
      <c r="A7" s="218" t="s">
        <v>66</v>
      </c>
      <c r="B7" s="105" t="s">
        <v>21</v>
      </c>
      <c r="C7" s="179">
        <v>65648</v>
      </c>
      <c r="D7" s="180">
        <v>198.36641</v>
      </c>
      <c r="E7" s="180">
        <v>842.90354000000002</v>
      </c>
      <c r="F7" s="180">
        <v>1041.2699500000001</v>
      </c>
      <c r="G7" s="180">
        <v>107.49346</v>
      </c>
      <c r="H7" s="180">
        <v>758.87675000000002</v>
      </c>
      <c r="I7" s="180">
        <v>866.37021000000004</v>
      </c>
      <c r="J7" s="180">
        <v>90.872950000000003</v>
      </c>
      <c r="K7" s="180">
        <v>84.026790000000005</v>
      </c>
      <c r="L7" s="180">
        <v>174.89974000000001</v>
      </c>
      <c r="M7" s="180">
        <v>54.19</v>
      </c>
      <c r="N7" s="180">
        <v>90.03</v>
      </c>
      <c r="O7" s="180">
        <v>83.2</v>
      </c>
    </row>
    <row r="8" spans="1:15" ht="13.5" customHeight="1">
      <c r="A8" s="220"/>
      <c r="B8" s="105" t="s">
        <v>57</v>
      </c>
      <c r="C8" s="181">
        <v>239</v>
      </c>
      <c r="D8" s="180">
        <v>56.181870000000004</v>
      </c>
      <c r="E8" s="180">
        <v>40.852820000000001</v>
      </c>
      <c r="F8" s="180">
        <v>97.034689999999998</v>
      </c>
      <c r="G8" s="180">
        <v>13.4124</v>
      </c>
      <c r="H8" s="180">
        <v>28.39667</v>
      </c>
      <c r="I8" s="180">
        <v>41.809069999999998</v>
      </c>
      <c r="J8" s="180">
        <v>42.769469999999998</v>
      </c>
      <c r="K8" s="180">
        <v>12.456149999999999</v>
      </c>
      <c r="L8" s="180">
        <v>55.225619999999999</v>
      </c>
      <c r="M8" s="180">
        <v>23.87</v>
      </c>
      <c r="N8" s="180">
        <v>69.510000000000005</v>
      </c>
      <c r="O8" s="180">
        <v>43.09</v>
      </c>
    </row>
    <row r="9" spans="1:15" ht="13.5" customHeight="1">
      <c r="A9" s="220"/>
      <c r="B9" s="105" t="s">
        <v>23</v>
      </c>
      <c r="C9" s="179">
        <v>155</v>
      </c>
      <c r="D9" s="180">
        <v>259.91671000000002</v>
      </c>
      <c r="E9" s="180">
        <v>28.293800000000001</v>
      </c>
      <c r="F9" s="180">
        <v>288.21051</v>
      </c>
      <c r="G9" s="180">
        <v>13.90354</v>
      </c>
      <c r="H9" s="180">
        <v>1.2437</v>
      </c>
      <c r="I9" s="180">
        <v>15.14724</v>
      </c>
      <c r="J9" s="180">
        <v>246.01317</v>
      </c>
      <c r="K9" s="180">
        <v>27.0501</v>
      </c>
      <c r="L9" s="180">
        <v>273.06326999999999</v>
      </c>
      <c r="M9" s="180">
        <v>5.35</v>
      </c>
      <c r="N9" s="180">
        <v>4.4000000000000004</v>
      </c>
      <c r="O9" s="180">
        <v>5.26</v>
      </c>
    </row>
    <row r="10" spans="1:15" ht="15.75">
      <c r="A10" s="219"/>
      <c r="B10" s="132"/>
      <c r="C10" s="179">
        <v>66042</v>
      </c>
      <c r="D10" s="169">
        <v>514.46498999999994</v>
      </c>
      <c r="E10" s="169">
        <v>912.05016000000001</v>
      </c>
      <c r="F10" s="169">
        <v>1426.5151499999999</v>
      </c>
      <c r="G10" s="169">
        <v>134.80940000000001</v>
      </c>
      <c r="H10" s="169">
        <v>788.51711999999998</v>
      </c>
      <c r="I10" s="169">
        <v>923.32651999999996</v>
      </c>
      <c r="J10" s="169">
        <v>379.65559000000002</v>
      </c>
      <c r="K10" s="169">
        <v>123.53304</v>
      </c>
      <c r="L10" s="169">
        <v>503.18862999999999</v>
      </c>
      <c r="M10" s="169">
        <v>26.2</v>
      </c>
      <c r="N10" s="169">
        <v>86.46</v>
      </c>
      <c r="O10" s="169">
        <v>64.73</v>
      </c>
    </row>
    <row r="11" spans="1:15" ht="15.2" customHeight="1">
      <c r="A11" s="218" t="s">
        <v>58</v>
      </c>
      <c r="B11" s="105" t="s">
        <v>21</v>
      </c>
      <c r="C11" s="181">
        <v>42</v>
      </c>
      <c r="D11" s="180">
        <v>14.16592</v>
      </c>
      <c r="E11" s="180">
        <v>1.3505</v>
      </c>
      <c r="F11" s="180">
        <v>15.51642</v>
      </c>
      <c r="G11" s="180">
        <v>13.656370000000001</v>
      </c>
      <c r="H11" s="180">
        <v>0.87834000000000001</v>
      </c>
      <c r="I11" s="180">
        <v>14.53471</v>
      </c>
      <c r="J11" s="180">
        <v>0.50954999999999995</v>
      </c>
      <c r="K11" s="180">
        <v>0.47216000000000002</v>
      </c>
      <c r="L11" s="180">
        <v>0.98170999999999997</v>
      </c>
      <c r="M11" s="180">
        <v>96.4</v>
      </c>
      <c r="N11" s="180">
        <v>65.040000000000006</v>
      </c>
      <c r="O11" s="180">
        <v>93.67</v>
      </c>
    </row>
    <row r="12" spans="1:15" ht="15.75">
      <c r="A12" s="219"/>
      <c r="B12" s="95"/>
      <c r="C12" s="179">
        <v>42</v>
      </c>
      <c r="D12" s="169">
        <v>14.16592</v>
      </c>
      <c r="E12" s="169">
        <v>1.3505</v>
      </c>
      <c r="F12" s="169">
        <v>15.51642</v>
      </c>
      <c r="G12" s="180">
        <v>13.656370000000001</v>
      </c>
      <c r="H12" s="169">
        <v>0.87834000000000001</v>
      </c>
      <c r="I12" s="169">
        <v>14.53471</v>
      </c>
      <c r="J12" s="169">
        <v>0.50954999999999995</v>
      </c>
      <c r="K12" s="169">
        <v>0.47216000000000002</v>
      </c>
      <c r="L12" s="169">
        <v>0.98170999999999997</v>
      </c>
      <c r="M12" s="169">
        <v>96.4</v>
      </c>
      <c r="N12" s="169">
        <v>65.040000000000006</v>
      </c>
      <c r="O12" s="169">
        <v>93.67</v>
      </c>
    </row>
    <row r="13" spans="1:15" ht="15" customHeight="1">
      <c r="A13" s="218" t="s">
        <v>59</v>
      </c>
      <c r="B13" s="105" t="s">
        <v>23</v>
      </c>
      <c r="C13" s="181">
        <v>79</v>
      </c>
      <c r="D13" s="180">
        <v>50.68036</v>
      </c>
      <c r="E13" s="180">
        <v>1.5992999999999999</v>
      </c>
      <c r="F13" s="180">
        <v>52.27966</v>
      </c>
      <c r="G13" s="180">
        <v>4.7000000000000002E-3</v>
      </c>
      <c r="H13" s="180">
        <v>6.5680000000000002E-2</v>
      </c>
      <c r="I13" s="180">
        <v>7.0379999999999998E-2</v>
      </c>
      <c r="J13" s="180">
        <v>50.675660000000001</v>
      </c>
      <c r="K13" s="180">
        <v>1.53362</v>
      </c>
      <c r="L13" s="180">
        <v>52.20928</v>
      </c>
      <c r="M13" s="180">
        <v>0.01</v>
      </c>
      <c r="N13" s="180">
        <v>4.1100000000000003</v>
      </c>
      <c r="O13" s="180">
        <v>0.13</v>
      </c>
    </row>
    <row r="14" spans="1:15" ht="13.5" customHeight="1">
      <c r="A14" s="220"/>
      <c r="B14" s="105" t="s">
        <v>60</v>
      </c>
      <c r="C14" s="181">
        <v>345</v>
      </c>
      <c r="D14" s="180">
        <v>21.275549999999999</v>
      </c>
      <c r="E14" s="180">
        <v>100.4772</v>
      </c>
      <c r="F14" s="180">
        <v>121.75275000000001</v>
      </c>
      <c r="G14" s="180">
        <v>13.94618</v>
      </c>
      <c r="H14" s="180">
        <v>100.16955</v>
      </c>
      <c r="I14" s="182" t="s">
        <v>68</v>
      </c>
      <c r="J14" s="180">
        <v>7.3293699999999999</v>
      </c>
      <c r="K14" s="180">
        <v>0.30764999999999998</v>
      </c>
      <c r="L14" s="180">
        <v>7.6370199999999997</v>
      </c>
      <c r="M14" s="180">
        <v>65.55</v>
      </c>
      <c r="N14" s="180">
        <v>99.69</v>
      </c>
      <c r="O14" s="180">
        <v>93.73</v>
      </c>
    </row>
    <row r="15" spans="1:15" ht="13.5" customHeight="1">
      <c r="A15" s="220"/>
      <c r="B15" s="105" t="s">
        <v>61</v>
      </c>
      <c r="C15" s="181">
        <v>55</v>
      </c>
      <c r="D15" s="180">
        <v>6.5489100000000002</v>
      </c>
      <c r="E15" s="180">
        <v>10.54327</v>
      </c>
      <c r="F15" s="180">
        <v>17.092179999999999</v>
      </c>
      <c r="G15" s="180">
        <v>4.8251999999999997</v>
      </c>
      <c r="H15" s="180">
        <v>10.43533</v>
      </c>
      <c r="I15" s="180">
        <v>15.260529999999999</v>
      </c>
      <c r="J15" s="180">
        <v>1.7237100000000001</v>
      </c>
      <c r="K15" s="180">
        <v>0.10793999999999999</v>
      </c>
      <c r="L15" s="180">
        <v>1.83165</v>
      </c>
      <c r="M15" s="180">
        <v>73.680000000000007</v>
      </c>
      <c r="N15" s="180">
        <v>98.98</v>
      </c>
      <c r="O15" s="180">
        <v>89.28</v>
      </c>
    </row>
    <row r="16" spans="1:15" ht="13.5" customHeight="1">
      <c r="A16" s="220"/>
      <c r="B16" s="105" t="s">
        <v>49</v>
      </c>
      <c r="C16" s="179">
        <v>2462</v>
      </c>
      <c r="D16" s="180">
        <v>113.13477</v>
      </c>
      <c r="E16" s="180">
        <v>19.003039999999999</v>
      </c>
      <c r="F16" s="180">
        <v>132.13781</v>
      </c>
      <c r="G16" s="180">
        <v>4.3235900000000003</v>
      </c>
      <c r="H16" s="180">
        <v>4.93302</v>
      </c>
      <c r="I16" s="180">
        <v>9.2566100000000002</v>
      </c>
      <c r="J16" s="180">
        <v>108.81117999999999</v>
      </c>
      <c r="K16" s="180">
        <v>14.07002</v>
      </c>
      <c r="L16" s="180">
        <v>122.88120000000001</v>
      </c>
      <c r="M16" s="180">
        <v>3.82</v>
      </c>
      <c r="N16" s="180">
        <v>25.96</v>
      </c>
      <c r="O16" s="180">
        <v>7.01</v>
      </c>
    </row>
    <row r="17" spans="1:15" ht="13.5" customHeight="1">
      <c r="A17" s="219"/>
      <c r="B17" s="95"/>
      <c r="C17" s="179">
        <v>2941</v>
      </c>
      <c r="D17" s="169">
        <v>191.63959</v>
      </c>
      <c r="E17" s="169">
        <v>131.62280999999999</v>
      </c>
      <c r="F17" s="169">
        <v>323.26240000000001</v>
      </c>
      <c r="G17" s="169">
        <v>23.09967</v>
      </c>
      <c r="H17" s="169">
        <v>115.60357999999999</v>
      </c>
      <c r="I17" s="169">
        <v>138.70325</v>
      </c>
      <c r="J17" s="169">
        <v>168.53992</v>
      </c>
      <c r="K17" s="169">
        <v>16.01923</v>
      </c>
      <c r="L17" s="169">
        <v>184.55914999999999</v>
      </c>
      <c r="M17" s="169">
        <v>12.05</v>
      </c>
      <c r="N17" s="169">
        <v>87.83</v>
      </c>
      <c r="O17" s="169">
        <v>42.91</v>
      </c>
    </row>
    <row r="18" spans="1:15" ht="15" customHeight="1">
      <c r="A18" s="218" t="s">
        <v>62</v>
      </c>
      <c r="B18" s="105" t="s">
        <v>21</v>
      </c>
      <c r="C18" s="179">
        <v>39246</v>
      </c>
      <c r="D18" s="180">
        <v>422.66849000000002</v>
      </c>
      <c r="E18" s="180">
        <v>328.64026999999999</v>
      </c>
      <c r="F18" s="180">
        <v>751.30876000000001</v>
      </c>
      <c r="G18" s="180">
        <v>118.56941999999999</v>
      </c>
      <c r="H18" s="180">
        <v>228.57320000000001</v>
      </c>
      <c r="I18" s="180">
        <v>347.14262000000002</v>
      </c>
      <c r="J18" s="180">
        <v>304.09906999999998</v>
      </c>
      <c r="K18" s="180">
        <v>100.06707</v>
      </c>
      <c r="L18" s="180">
        <v>404.16613999999998</v>
      </c>
      <c r="M18" s="180">
        <v>28.05</v>
      </c>
      <c r="N18" s="180">
        <v>69.55</v>
      </c>
      <c r="O18" s="180">
        <v>46.21</v>
      </c>
    </row>
    <row r="19" spans="1:15" ht="13.5" customHeight="1">
      <c r="A19" s="220"/>
      <c r="B19" s="105" t="s">
        <v>57</v>
      </c>
      <c r="C19" s="181">
        <v>57</v>
      </c>
      <c r="D19" s="180">
        <v>11.79387</v>
      </c>
      <c r="E19" s="180">
        <v>2.7114400000000001</v>
      </c>
      <c r="F19" s="180">
        <v>14.50531</v>
      </c>
      <c r="G19" s="180">
        <v>2.82647</v>
      </c>
      <c r="H19" s="180">
        <v>0.27084999999999998</v>
      </c>
      <c r="I19" s="180">
        <v>3.0973199999999999</v>
      </c>
      <c r="J19" s="180">
        <v>8.9673999999999996</v>
      </c>
      <c r="K19" s="180">
        <v>2.4405899999999998</v>
      </c>
      <c r="L19" s="180">
        <v>11.40799</v>
      </c>
      <c r="M19" s="180">
        <v>23.97</v>
      </c>
      <c r="N19" s="180">
        <v>9.99</v>
      </c>
      <c r="O19" s="180">
        <v>21.35</v>
      </c>
    </row>
    <row r="20" spans="1:15" s="170" customFormat="1" ht="15.75">
      <c r="A20" s="219"/>
      <c r="B20" s="183" t="s">
        <v>23</v>
      </c>
      <c r="C20" s="134">
        <v>1</v>
      </c>
      <c r="D20" s="135">
        <v>0.56000000000000005</v>
      </c>
      <c r="E20" s="135">
        <v>0.04</v>
      </c>
      <c r="F20" s="135">
        <v>0.61</v>
      </c>
      <c r="G20" s="169">
        <v>0</v>
      </c>
      <c r="H20" s="135">
        <v>0</v>
      </c>
      <c r="I20" s="169">
        <v>0</v>
      </c>
      <c r="J20" s="135">
        <v>0.56000000000000005</v>
      </c>
      <c r="K20" s="135">
        <v>4.9000000000000002E-2</v>
      </c>
      <c r="L20" s="135">
        <v>0.61</v>
      </c>
      <c r="M20" s="169">
        <v>0</v>
      </c>
      <c r="N20" s="169">
        <v>0</v>
      </c>
      <c r="O20" s="169">
        <v>0</v>
      </c>
    </row>
    <row r="21" spans="1:15" ht="15" customHeight="1">
      <c r="A21" s="218" t="s">
        <v>64</v>
      </c>
      <c r="B21" s="105" t="s">
        <v>21</v>
      </c>
      <c r="C21" s="181">
        <v>305</v>
      </c>
      <c r="D21" s="180">
        <v>121.45567</v>
      </c>
      <c r="E21" s="180">
        <v>194.45774</v>
      </c>
      <c r="F21" s="180">
        <v>315.91341</v>
      </c>
      <c r="G21" s="180">
        <v>18.402080000000002</v>
      </c>
      <c r="H21" s="180">
        <v>175.26388</v>
      </c>
      <c r="I21" s="180">
        <v>193.66596000000001</v>
      </c>
      <c r="J21" s="180">
        <v>103.05359</v>
      </c>
      <c r="K21" s="180">
        <v>19.193860000000001</v>
      </c>
      <c r="L21" s="180">
        <v>122.24745</v>
      </c>
      <c r="M21" s="180">
        <v>15.15</v>
      </c>
      <c r="N21" s="180">
        <v>90.13</v>
      </c>
      <c r="O21" s="180">
        <v>61.3</v>
      </c>
    </row>
    <row r="22" spans="1:15" ht="13.5" customHeight="1">
      <c r="A22" s="220"/>
      <c r="B22" s="105" t="s">
        <v>57</v>
      </c>
      <c r="C22" s="181">
        <v>8</v>
      </c>
      <c r="D22" s="180">
        <v>50.293599999999998</v>
      </c>
      <c r="E22" s="180">
        <v>9.4221599999999999</v>
      </c>
      <c r="F22" s="180">
        <v>59.715760000000003</v>
      </c>
      <c r="G22" s="180">
        <v>0.44639000000000001</v>
      </c>
      <c r="H22" s="180">
        <v>3.1835399999999998</v>
      </c>
      <c r="I22" s="180">
        <v>3.6299299999999999</v>
      </c>
      <c r="J22" s="180">
        <v>49.847209999999997</v>
      </c>
      <c r="K22" s="180">
        <v>6.2386200000000001</v>
      </c>
      <c r="L22" s="180">
        <v>56.085830000000001</v>
      </c>
      <c r="M22" s="180">
        <v>0.89</v>
      </c>
      <c r="N22" s="180">
        <v>33.79</v>
      </c>
      <c r="O22" s="180">
        <v>6.08</v>
      </c>
    </row>
    <row r="23" spans="1:15" ht="13.5" customHeight="1">
      <c r="A23" s="220"/>
      <c r="B23" s="105" t="s">
        <v>23</v>
      </c>
      <c r="C23" s="181">
        <v>37</v>
      </c>
      <c r="D23" s="180">
        <v>179.77769000000001</v>
      </c>
      <c r="E23" s="180">
        <v>18.630960000000002</v>
      </c>
      <c r="F23" s="180">
        <v>198.40864999999999</v>
      </c>
      <c r="G23" s="180">
        <v>0.24385999999999999</v>
      </c>
      <c r="H23" s="180">
        <v>3.1897799999999998</v>
      </c>
      <c r="I23" s="180">
        <v>3.43364</v>
      </c>
      <c r="J23" s="180">
        <v>179.53382999999999</v>
      </c>
      <c r="K23" s="180">
        <v>15.441179999999999</v>
      </c>
      <c r="L23" s="180">
        <v>194.97501</v>
      </c>
      <c r="M23" s="180">
        <v>0.14000000000000001</v>
      </c>
      <c r="N23" s="180">
        <v>17.12</v>
      </c>
      <c r="O23" s="180">
        <v>1.73</v>
      </c>
    </row>
    <row r="24" spans="1:15" ht="13.5" customHeight="1">
      <c r="A24" s="219"/>
      <c r="B24" s="95"/>
      <c r="C24" s="179">
        <v>350</v>
      </c>
      <c r="D24" s="169">
        <v>351.52695999999997</v>
      </c>
      <c r="E24" s="169">
        <v>222.51086000000001</v>
      </c>
      <c r="F24" s="169">
        <v>574.03782000000001</v>
      </c>
      <c r="G24" s="169">
        <v>19.09233</v>
      </c>
      <c r="H24" s="169">
        <v>181.63720000000001</v>
      </c>
      <c r="I24" s="169">
        <v>200.72953000000001</v>
      </c>
      <c r="J24" s="169">
        <v>332.43463000000003</v>
      </c>
      <c r="K24" s="169">
        <v>40.873660000000001</v>
      </c>
      <c r="L24" s="169">
        <v>373.30829</v>
      </c>
      <c r="M24" s="169">
        <v>5.43</v>
      </c>
      <c r="N24" s="169">
        <v>81.63</v>
      </c>
      <c r="O24" s="169">
        <v>34.97</v>
      </c>
    </row>
    <row r="25" spans="1:15" ht="15.2" customHeight="1">
      <c r="A25" s="218" t="s">
        <v>65</v>
      </c>
      <c r="B25" s="105" t="s">
        <v>21</v>
      </c>
      <c r="C25" s="181">
        <v>6176</v>
      </c>
      <c r="D25" s="180">
        <v>278.94761</v>
      </c>
      <c r="E25" s="180">
        <v>60.372399999999999</v>
      </c>
      <c r="F25" s="180">
        <v>339.32001000000002</v>
      </c>
      <c r="G25" s="180">
        <v>41.845500000000001</v>
      </c>
      <c r="H25" s="180">
        <v>11.23635</v>
      </c>
      <c r="I25" s="180">
        <v>53.081850000000003</v>
      </c>
      <c r="J25" s="180">
        <v>237.10211000000001</v>
      </c>
      <c r="K25" s="180">
        <v>49.136049999999997</v>
      </c>
      <c r="L25" s="180">
        <v>286.23815999999999</v>
      </c>
      <c r="M25" s="180">
        <v>15</v>
      </c>
      <c r="N25" s="180">
        <v>18.61</v>
      </c>
      <c r="O25" s="168" t="s">
        <v>69</v>
      </c>
    </row>
    <row r="26" spans="1:15" ht="13.5" customHeight="1">
      <c r="A26" s="219"/>
      <c r="B26" s="95"/>
      <c r="C26" s="181">
        <v>6176</v>
      </c>
      <c r="D26" s="180">
        <v>278.94761</v>
      </c>
      <c r="E26" s="169">
        <v>60.372399999999999</v>
      </c>
      <c r="F26" s="180">
        <v>339.32001000000002</v>
      </c>
      <c r="G26" s="169">
        <v>41.845500000000001</v>
      </c>
      <c r="H26" s="169">
        <v>11.23635</v>
      </c>
      <c r="I26" s="169">
        <v>53.081850000000003</v>
      </c>
      <c r="J26" s="169">
        <v>237.10211000000001</v>
      </c>
      <c r="K26" s="169">
        <v>49.136049999999997</v>
      </c>
      <c r="L26" s="169">
        <v>286.23815999999999</v>
      </c>
      <c r="M26" s="169">
        <v>15</v>
      </c>
      <c r="N26" s="169">
        <v>18.61</v>
      </c>
      <c r="O26" s="169">
        <v>15.64</v>
      </c>
    </row>
    <row r="27" spans="1:15" ht="23.1" customHeight="1">
      <c r="A27" s="131"/>
      <c r="B27" s="105" t="s">
        <v>17</v>
      </c>
      <c r="C27" s="181">
        <v>114855</v>
      </c>
      <c r="D27" s="180">
        <v>1785.77001</v>
      </c>
      <c r="E27" s="169">
        <v>1659.3083200000001</v>
      </c>
      <c r="F27" s="169">
        <v>3445.0783299999998</v>
      </c>
      <c r="G27" s="180">
        <v>353.89915999999999</v>
      </c>
      <c r="H27" s="180">
        <v>1326.7166400000001</v>
      </c>
      <c r="I27" s="180">
        <v>1680.6158</v>
      </c>
      <c r="J27" s="180">
        <v>1431.87085</v>
      </c>
      <c r="K27" s="169">
        <v>332.59168</v>
      </c>
      <c r="L27" s="180">
        <v>1764.46253</v>
      </c>
      <c r="M27" s="180">
        <v>19.82</v>
      </c>
      <c r="N27" s="180">
        <v>79.959999999999994</v>
      </c>
      <c r="O27" s="180">
        <v>48.78</v>
      </c>
    </row>
  </sheetData>
  <sheetProtection algorithmName="SHA-512" hashValue="kKDHB/K1sRg8XC12GCD6lzGyuxZUJ23taqaa8/FYu0yG46f8bHIfrE/5pSiUSltzN6yIa3i2HQVN96zzVQgtCA==" saltValue="C+hMWdQwDCVjCg9uMQGMAw==" spinCount="100000" sheet="1" objects="1" scenarios="1"/>
  <mergeCells count="16">
    <mergeCell ref="A1:N1"/>
    <mergeCell ref="A2:N2"/>
    <mergeCell ref="A3:N3"/>
    <mergeCell ref="A4:N4"/>
    <mergeCell ref="A21:A24"/>
    <mergeCell ref="A5:A6"/>
    <mergeCell ref="D5:F5"/>
    <mergeCell ref="G5:I5"/>
    <mergeCell ref="J5:L5"/>
    <mergeCell ref="M5:O5"/>
    <mergeCell ref="B5:B6"/>
    <mergeCell ref="A25:A26"/>
    <mergeCell ref="A18:A20"/>
    <mergeCell ref="A7:A10"/>
    <mergeCell ref="A11:A12"/>
    <mergeCell ref="A13:A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7"/>
  <sheetViews>
    <sheetView workbookViewId="0">
      <pane ySplit="6" topLeftCell="A10" activePane="bottomLeft" state="frozen"/>
      <selection activeCell="B1" sqref="B1"/>
      <selection pane="bottomLeft" activeCell="A3" sqref="A3:N3"/>
    </sheetView>
  </sheetViews>
  <sheetFormatPr defaultRowHeight="15"/>
  <cols>
    <col min="1" max="1" width="19.140625" style="129" customWidth="1"/>
    <col min="2" max="2" width="26.28515625" style="129" customWidth="1"/>
    <col min="3" max="3" width="9.140625" style="129" customWidth="1"/>
    <col min="4" max="4" width="12.5703125" style="129" customWidth="1"/>
    <col min="5" max="5" width="11.42578125" style="129" customWidth="1"/>
    <col min="6" max="6" width="12.5703125" style="129" customWidth="1"/>
    <col min="7" max="7" width="11.28515625" style="129" customWidth="1"/>
    <col min="8" max="8" width="12.5703125" style="129" customWidth="1"/>
    <col min="9" max="9" width="12.7109375" style="129" customWidth="1"/>
    <col min="10" max="10" width="13.5703125" style="129" customWidth="1"/>
    <col min="11" max="11" width="14.42578125" style="129" customWidth="1"/>
    <col min="12" max="12" width="14.7109375" style="129" customWidth="1"/>
    <col min="13" max="13" width="9.140625" style="129" customWidth="1"/>
    <col min="14" max="14" width="9" style="129" customWidth="1"/>
    <col min="15" max="15" width="9.140625" style="129" customWidth="1"/>
    <col min="16" max="16384" width="9.140625" style="129"/>
  </cols>
  <sheetData>
    <row r="1" spans="1:15" s="71" customFormat="1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71" customFormat="1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71" customFormat="1" ht="17.100000000000001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s="71" customFormat="1" ht="17.100000000000001" customHeight="1">
      <c r="A4" s="202" t="s">
        <v>91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5" s="137" customFormat="1" ht="24.75" customHeight="1">
      <c r="A5" s="221" t="s">
        <v>3</v>
      </c>
      <c r="B5" s="221" t="s">
        <v>5</v>
      </c>
      <c r="C5" s="136"/>
      <c r="D5" s="223" t="s">
        <v>53</v>
      </c>
      <c r="E5" s="223"/>
      <c r="F5" s="223"/>
      <c r="G5" s="223" t="s">
        <v>54</v>
      </c>
      <c r="H5" s="223"/>
      <c r="I5" s="223"/>
      <c r="J5" s="223" t="s">
        <v>55</v>
      </c>
      <c r="K5" s="223"/>
      <c r="L5" s="223"/>
      <c r="M5" s="223" t="s">
        <v>56</v>
      </c>
      <c r="N5" s="223"/>
      <c r="O5" s="223"/>
    </row>
    <row r="6" spans="1:15" s="137" customFormat="1" ht="33" customHeight="1">
      <c r="A6" s="222"/>
      <c r="B6" s="222"/>
      <c r="C6" s="138" t="s">
        <v>67</v>
      </c>
      <c r="D6" s="138" t="s">
        <v>11</v>
      </c>
      <c r="E6" s="138" t="s">
        <v>16</v>
      </c>
      <c r="F6" s="138" t="s">
        <v>17</v>
      </c>
      <c r="G6" s="138" t="s">
        <v>11</v>
      </c>
      <c r="H6" s="138" t="s">
        <v>16</v>
      </c>
      <c r="I6" s="138" t="s">
        <v>17</v>
      </c>
      <c r="J6" s="138" t="s">
        <v>11</v>
      </c>
      <c r="K6" s="138" t="s">
        <v>16</v>
      </c>
      <c r="L6" s="138" t="s">
        <v>17</v>
      </c>
      <c r="M6" s="138" t="s">
        <v>11</v>
      </c>
      <c r="N6" s="138" t="s">
        <v>16</v>
      </c>
      <c r="O6" s="138" t="s">
        <v>17</v>
      </c>
    </row>
    <row r="7" spans="1:15" ht="15" customHeight="1">
      <c r="A7" s="218" t="s">
        <v>66</v>
      </c>
      <c r="B7" s="178" t="s">
        <v>21</v>
      </c>
      <c r="C7" s="171">
        <v>66744</v>
      </c>
      <c r="D7" s="172">
        <v>181.49</v>
      </c>
      <c r="E7" s="172">
        <v>876.55</v>
      </c>
      <c r="F7" s="172">
        <v>1058.05</v>
      </c>
      <c r="G7" s="172">
        <v>87.13</v>
      </c>
      <c r="H7" s="172">
        <v>805.53</v>
      </c>
      <c r="I7" s="172">
        <v>892.66</v>
      </c>
      <c r="J7" s="172">
        <v>94.37</v>
      </c>
      <c r="K7" s="172">
        <v>71.02</v>
      </c>
      <c r="L7" s="172">
        <v>165.39</v>
      </c>
      <c r="M7" s="172">
        <v>48.01</v>
      </c>
      <c r="N7" s="172">
        <v>91.9</v>
      </c>
      <c r="O7" s="172">
        <v>84.37</v>
      </c>
    </row>
    <row r="8" spans="1:15" ht="13.5" customHeight="1">
      <c r="A8" s="220"/>
      <c r="B8" s="178" t="s">
        <v>57</v>
      </c>
      <c r="C8" s="173">
        <v>239</v>
      </c>
      <c r="D8" s="172">
        <v>55.26</v>
      </c>
      <c r="E8" s="172">
        <v>40.852820000000001</v>
      </c>
      <c r="F8" s="172">
        <v>96.11</v>
      </c>
      <c r="G8" s="172">
        <v>6.71</v>
      </c>
      <c r="H8" s="172">
        <v>25.64</v>
      </c>
      <c r="I8" s="172">
        <v>32.35</v>
      </c>
      <c r="J8" s="172">
        <v>48.55</v>
      </c>
      <c r="K8" s="172">
        <v>15.22</v>
      </c>
      <c r="L8" s="172">
        <v>63.77</v>
      </c>
      <c r="M8" s="172">
        <v>12.14</v>
      </c>
      <c r="N8" s="172">
        <v>62.75</v>
      </c>
      <c r="O8" s="172">
        <v>33.65</v>
      </c>
    </row>
    <row r="9" spans="1:15" ht="13.5" customHeight="1">
      <c r="A9" s="220"/>
      <c r="B9" s="178" t="s">
        <v>23</v>
      </c>
      <c r="C9" s="171">
        <v>154</v>
      </c>
      <c r="D9" s="172">
        <v>257.91671000000002</v>
      </c>
      <c r="E9" s="172">
        <v>25.55</v>
      </c>
      <c r="F9" s="172">
        <v>283.47000000000003</v>
      </c>
      <c r="G9" s="172">
        <v>2.4700000000000002</v>
      </c>
      <c r="H9" s="172">
        <v>0</v>
      </c>
      <c r="I9" s="172">
        <v>2.4700000000000002</v>
      </c>
      <c r="J9" s="172">
        <v>255.45</v>
      </c>
      <c r="K9" s="172">
        <v>25.55</v>
      </c>
      <c r="L9" s="172">
        <v>280.99</v>
      </c>
      <c r="M9" s="172">
        <v>0.96</v>
      </c>
      <c r="N9" s="172">
        <v>0</v>
      </c>
      <c r="O9" s="172">
        <v>0.87</v>
      </c>
    </row>
    <row r="10" spans="1:15" ht="15.75">
      <c r="A10" s="219"/>
      <c r="B10" s="187"/>
      <c r="C10" s="171">
        <v>67137</v>
      </c>
      <c r="D10" s="174">
        <v>49467</v>
      </c>
      <c r="E10" s="174">
        <v>942.96</v>
      </c>
      <c r="F10" s="174">
        <v>1437.63</v>
      </c>
      <c r="G10" s="174">
        <v>96.31</v>
      </c>
      <c r="H10" s="174">
        <v>831.17</v>
      </c>
      <c r="I10" s="174">
        <v>927.48</v>
      </c>
      <c r="J10" s="174">
        <v>398.36</v>
      </c>
      <c r="K10" s="174">
        <v>111.79</v>
      </c>
      <c r="L10" s="174">
        <v>510.15</v>
      </c>
      <c r="M10" s="174">
        <v>19.47</v>
      </c>
      <c r="N10" s="174">
        <v>88.15</v>
      </c>
      <c r="O10" s="174">
        <v>64.510000000000005</v>
      </c>
    </row>
    <row r="11" spans="1:15" ht="15.2" customHeight="1">
      <c r="A11" s="218" t="s">
        <v>58</v>
      </c>
      <c r="B11" s="178" t="s">
        <v>21</v>
      </c>
      <c r="C11" s="173">
        <v>44</v>
      </c>
      <c r="D11" s="172">
        <v>14.72</v>
      </c>
      <c r="E11" s="172">
        <v>0.95</v>
      </c>
      <c r="F11" s="172">
        <v>15.66</v>
      </c>
      <c r="G11" s="172">
        <v>13.84</v>
      </c>
      <c r="H11" s="172">
        <v>0.56000000000000005</v>
      </c>
      <c r="I11" s="172">
        <v>14.4</v>
      </c>
      <c r="J11" s="172">
        <v>0.87</v>
      </c>
      <c r="K11" s="172">
        <v>0.39</v>
      </c>
      <c r="L11" s="172">
        <v>1.26</v>
      </c>
      <c r="M11" s="172">
        <v>94.08</v>
      </c>
      <c r="N11" s="172">
        <v>58.75</v>
      </c>
      <c r="O11" s="172">
        <v>91.94</v>
      </c>
    </row>
    <row r="12" spans="1:15" ht="15.75">
      <c r="A12" s="219"/>
      <c r="B12" s="188"/>
      <c r="C12" s="171">
        <v>44</v>
      </c>
      <c r="D12" s="174">
        <v>14.72</v>
      </c>
      <c r="E12" s="174">
        <v>0.95</v>
      </c>
      <c r="F12" s="174">
        <v>15.66</v>
      </c>
      <c r="G12" s="174">
        <v>13.84</v>
      </c>
      <c r="H12" s="174">
        <v>0.56000000000000005</v>
      </c>
      <c r="I12" s="174">
        <v>14.4</v>
      </c>
      <c r="J12" s="174">
        <v>0.87</v>
      </c>
      <c r="K12" s="174">
        <v>0.39</v>
      </c>
      <c r="L12" s="174">
        <v>1.26</v>
      </c>
      <c r="M12" s="174">
        <v>94.08</v>
      </c>
      <c r="N12" s="174">
        <v>58.75</v>
      </c>
      <c r="O12" s="174">
        <v>91.94</v>
      </c>
    </row>
    <row r="13" spans="1:15" ht="13.5" customHeight="1">
      <c r="A13" s="218" t="s">
        <v>59</v>
      </c>
      <c r="B13" s="178" t="s">
        <v>60</v>
      </c>
      <c r="C13" s="173">
        <v>323</v>
      </c>
      <c r="D13" s="172">
        <v>22.25</v>
      </c>
      <c r="E13" s="172">
        <v>111.28</v>
      </c>
      <c r="F13" s="172">
        <v>133.53</v>
      </c>
      <c r="G13" s="172">
        <v>14.65</v>
      </c>
      <c r="H13" s="172">
        <v>111.23</v>
      </c>
      <c r="I13" s="172">
        <v>125.87</v>
      </c>
      <c r="J13" s="172">
        <v>7.61</v>
      </c>
      <c r="K13" s="172">
        <v>0.05</v>
      </c>
      <c r="L13" s="172">
        <v>7.66</v>
      </c>
      <c r="M13" s="172">
        <v>65.81</v>
      </c>
      <c r="N13" s="172">
        <v>99.95</v>
      </c>
      <c r="O13" s="172">
        <v>94.26</v>
      </c>
    </row>
    <row r="14" spans="1:15" ht="13.5" customHeight="1">
      <c r="A14" s="220"/>
      <c r="B14" s="178" t="s">
        <v>61</v>
      </c>
      <c r="C14" s="173">
        <v>57</v>
      </c>
      <c r="D14" s="172">
        <v>2.35</v>
      </c>
      <c r="E14" s="172">
        <v>12.93</v>
      </c>
      <c r="F14" s="172">
        <v>15.27</v>
      </c>
      <c r="G14" s="172">
        <v>2.23</v>
      </c>
      <c r="H14" s="172">
        <v>12.88</v>
      </c>
      <c r="I14" s="172">
        <v>15.11</v>
      </c>
      <c r="J14" s="172">
        <v>0.11</v>
      </c>
      <c r="K14" s="172">
        <v>0.05</v>
      </c>
      <c r="L14" s="172">
        <v>0.16</v>
      </c>
      <c r="M14" s="172">
        <v>95.18</v>
      </c>
      <c r="N14" s="172">
        <v>99.62</v>
      </c>
      <c r="O14" s="172">
        <v>98.94</v>
      </c>
    </row>
    <row r="15" spans="1:15" ht="13.5" customHeight="1">
      <c r="A15" s="220"/>
      <c r="B15" s="178" t="s">
        <v>49</v>
      </c>
      <c r="C15" s="171">
        <v>2466</v>
      </c>
      <c r="D15" s="172">
        <v>124.15</v>
      </c>
      <c r="E15" s="172">
        <v>19.649999999999999</v>
      </c>
      <c r="F15" s="172">
        <v>143.80000000000001</v>
      </c>
      <c r="G15" s="172">
        <v>4.0599999999999996</v>
      </c>
      <c r="H15" s="172">
        <v>5.56</v>
      </c>
      <c r="I15" s="172">
        <v>9.6199999999999992</v>
      </c>
      <c r="J15" s="172">
        <v>120.09</v>
      </c>
      <c r="K15" s="172">
        <v>14.09</v>
      </c>
      <c r="L15" s="172">
        <v>134.18</v>
      </c>
      <c r="M15" s="172">
        <v>3.27</v>
      </c>
      <c r="N15" s="172">
        <v>28.29</v>
      </c>
      <c r="O15" s="172">
        <v>6.69</v>
      </c>
    </row>
    <row r="16" spans="1:15" ht="13.5" customHeight="1">
      <c r="A16" s="219"/>
      <c r="B16" s="188"/>
      <c r="C16" s="171">
        <v>2846</v>
      </c>
      <c r="D16" s="174">
        <v>148.75</v>
      </c>
      <c r="E16" s="174">
        <v>143.86000000000001</v>
      </c>
      <c r="F16" s="174">
        <v>292.61</v>
      </c>
      <c r="G16" s="174">
        <v>20.94</v>
      </c>
      <c r="H16" s="174">
        <v>129.66</v>
      </c>
      <c r="I16" s="174">
        <v>150.61000000000001</v>
      </c>
      <c r="J16" s="174">
        <v>127.81</v>
      </c>
      <c r="K16" s="174">
        <v>14.19</v>
      </c>
      <c r="L16" s="174">
        <v>142</v>
      </c>
      <c r="M16" s="174">
        <v>14.08</v>
      </c>
      <c r="N16" s="174">
        <v>90.13</v>
      </c>
      <c r="O16" s="174">
        <v>51.47</v>
      </c>
    </row>
    <row r="17" spans="1:16" ht="15" customHeight="1">
      <c r="A17" s="218" t="s">
        <v>62</v>
      </c>
      <c r="B17" s="178" t="s">
        <v>21</v>
      </c>
      <c r="C17" s="171">
        <v>41472</v>
      </c>
      <c r="D17" s="172">
        <v>410.08</v>
      </c>
      <c r="E17" s="172">
        <v>337.84</v>
      </c>
      <c r="F17" s="172">
        <v>747.92</v>
      </c>
      <c r="G17" s="172">
        <v>84.53</v>
      </c>
      <c r="H17" s="172">
        <v>238.92</v>
      </c>
      <c r="I17" s="172">
        <v>323.92</v>
      </c>
      <c r="J17" s="172">
        <v>325.55</v>
      </c>
      <c r="K17" s="172">
        <v>98.93</v>
      </c>
      <c r="L17" s="172">
        <v>42.47</v>
      </c>
      <c r="M17" s="172">
        <v>20.61</v>
      </c>
      <c r="N17" s="172">
        <v>70.72</v>
      </c>
      <c r="O17" s="172">
        <v>43.25</v>
      </c>
    </row>
    <row r="18" spans="1:16" ht="13.5" customHeight="1">
      <c r="A18" s="220"/>
      <c r="B18" s="178" t="s">
        <v>57</v>
      </c>
      <c r="C18" s="173">
        <v>57</v>
      </c>
      <c r="D18" s="172">
        <v>11.41</v>
      </c>
      <c r="E18" s="172">
        <v>2.71</v>
      </c>
      <c r="F18" s="172">
        <v>14.12</v>
      </c>
      <c r="G18" s="172">
        <v>1.37</v>
      </c>
      <c r="H18" s="172">
        <v>0.45</v>
      </c>
      <c r="I18" s="172">
        <v>1.82</v>
      </c>
      <c r="J18" s="172">
        <v>10.039999999999999</v>
      </c>
      <c r="K18" s="172">
        <v>2.2599999999999998</v>
      </c>
      <c r="L18" s="172">
        <v>12.3</v>
      </c>
      <c r="M18" s="172">
        <v>12.01</v>
      </c>
      <c r="N18" s="172">
        <v>16.649999999999999</v>
      </c>
      <c r="O18" s="172">
        <v>12.9</v>
      </c>
    </row>
    <row r="19" spans="1:16" s="170" customFormat="1" ht="15.75">
      <c r="A19" s="220"/>
      <c r="B19" s="187" t="s">
        <v>23</v>
      </c>
      <c r="C19" s="175">
        <v>1</v>
      </c>
      <c r="D19" s="176">
        <v>0.61</v>
      </c>
      <c r="E19" s="176">
        <v>0.05</v>
      </c>
      <c r="F19" s="176">
        <v>0.66</v>
      </c>
      <c r="G19" s="177">
        <v>0</v>
      </c>
      <c r="H19" s="176">
        <v>0</v>
      </c>
      <c r="I19" s="177">
        <v>0</v>
      </c>
      <c r="J19" s="176">
        <v>0.61</v>
      </c>
      <c r="K19" s="176">
        <v>0.05</v>
      </c>
      <c r="L19" s="176">
        <v>0.66</v>
      </c>
      <c r="M19" s="177">
        <v>0</v>
      </c>
      <c r="N19" s="177">
        <v>0</v>
      </c>
      <c r="O19" s="177">
        <v>0</v>
      </c>
    </row>
    <row r="20" spans="1:16" s="170" customFormat="1" ht="15.75">
      <c r="A20" s="219"/>
      <c r="B20" s="187"/>
      <c r="C20" s="184">
        <v>41530</v>
      </c>
      <c r="D20" s="185">
        <v>422.1</v>
      </c>
      <c r="E20" s="185">
        <v>340.6</v>
      </c>
      <c r="F20" s="185">
        <v>762.7</v>
      </c>
      <c r="G20" s="177">
        <v>85.9</v>
      </c>
      <c r="H20" s="185">
        <v>239.37</v>
      </c>
      <c r="I20" s="177">
        <v>325.27</v>
      </c>
      <c r="J20" s="185">
        <v>336.2</v>
      </c>
      <c r="K20" s="185">
        <v>101.24</v>
      </c>
      <c r="L20" s="185">
        <v>437.43</v>
      </c>
      <c r="M20" s="177">
        <v>20.350000000000001</v>
      </c>
      <c r="N20" s="177">
        <v>70.28</v>
      </c>
      <c r="O20" s="177">
        <v>42.65</v>
      </c>
      <c r="P20" s="186"/>
    </row>
    <row r="21" spans="1:16" ht="15" customHeight="1">
      <c r="A21" s="218" t="s">
        <v>64</v>
      </c>
      <c r="B21" s="178" t="s">
        <v>21</v>
      </c>
      <c r="C21" s="173">
        <v>281</v>
      </c>
      <c r="D21" s="172">
        <v>115.5</v>
      </c>
      <c r="E21" s="172">
        <v>178.44</v>
      </c>
      <c r="F21" s="172">
        <v>293.93</v>
      </c>
      <c r="G21" s="172">
        <v>19.82</v>
      </c>
      <c r="H21" s="172">
        <v>177.77</v>
      </c>
      <c r="I21" s="172">
        <v>197.59</v>
      </c>
      <c r="J21" s="172">
        <v>95.68</v>
      </c>
      <c r="K21" s="172">
        <v>0.67</v>
      </c>
      <c r="L21" s="172">
        <v>96.35</v>
      </c>
      <c r="M21" s="172">
        <v>17.16</v>
      </c>
      <c r="N21" s="172">
        <v>99.62</v>
      </c>
      <c r="O21" s="172">
        <v>67.22</v>
      </c>
    </row>
    <row r="22" spans="1:16" ht="13.5" customHeight="1">
      <c r="A22" s="220"/>
      <c r="B22" s="178" t="s">
        <v>57</v>
      </c>
      <c r="C22" s="173">
        <v>10</v>
      </c>
      <c r="D22" s="172">
        <v>59.91</v>
      </c>
      <c r="E22" s="172">
        <v>11.65</v>
      </c>
      <c r="F22" s="172">
        <v>71.56</v>
      </c>
      <c r="G22" s="172">
        <v>27.24</v>
      </c>
      <c r="H22" s="172">
        <v>10.029999999999999</v>
      </c>
      <c r="I22" s="172">
        <v>37.270000000000003</v>
      </c>
      <c r="J22" s="172">
        <v>32.68</v>
      </c>
      <c r="K22" s="172">
        <v>1.62</v>
      </c>
      <c r="L22" s="172">
        <v>34.29</v>
      </c>
      <c r="M22" s="172">
        <v>45.46</v>
      </c>
      <c r="N22" s="172">
        <v>86.11</v>
      </c>
      <c r="O22" s="172">
        <v>52.08</v>
      </c>
    </row>
    <row r="23" spans="1:16" ht="13.5" customHeight="1">
      <c r="A23" s="220"/>
      <c r="B23" s="178" t="s">
        <v>23</v>
      </c>
      <c r="C23" s="173">
        <v>36</v>
      </c>
      <c r="D23" s="172">
        <v>200.26</v>
      </c>
      <c r="E23" s="172">
        <v>18.440000000000001</v>
      </c>
      <c r="F23" s="172">
        <v>218.71</v>
      </c>
      <c r="G23" s="172">
        <v>0.85</v>
      </c>
      <c r="H23" s="172">
        <v>1.51</v>
      </c>
      <c r="I23" s="172">
        <v>2.37</v>
      </c>
      <c r="J23" s="172">
        <v>199.41</v>
      </c>
      <c r="K23" s="172">
        <v>16.93</v>
      </c>
      <c r="L23" s="172">
        <v>216.34</v>
      </c>
      <c r="M23" s="172">
        <v>0.43</v>
      </c>
      <c r="N23" s="172">
        <v>8.2100000000000009</v>
      </c>
      <c r="O23" s="172">
        <v>1.08</v>
      </c>
    </row>
    <row r="24" spans="1:16" ht="13.5" customHeight="1">
      <c r="A24" s="219"/>
      <c r="B24" s="188"/>
      <c r="C24" s="171">
        <v>327</v>
      </c>
      <c r="D24" s="174">
        <v>375.67</v>
      </c>
      <c r="E24" s="174">
        <v>208.53</v>
      </c>
      <c r="F24" s="174">
        <v>548.20000000000005</v>
      </c>
      <c r="G24" s="174">
        <v>47.91</v>
      </c>
      <c r="H24" s="174">
        <v>189.31</v>
      </c>
      <c r="I24" s="174">
        <v>237.22</v>
      </c>
      <c r="J24" s="174">
        <v>327.76</v>
      </c>
      <c r="K24" s="174">
        <v>19.22</v>
      </c>
      <c r="L24" s="174">
        <v>346.98</v>
      </c>
      <c r="M24" s="174">
        <v>12.75</v>
      </c>
      <c r="N24" s="174">
        <v>90.78</v>
      </c>
      <c r="O24" s="174">
        <v>40.61</v>
      </c>
    </row>
    <row r="25" spans="1:16" ht="15.2" customHeight="1">
      <c r="A25" s="218" t="s">
        <v>65</v>
      </c>
      <c r="B25" s="178" t="s">
        <v>21</v>
      </c>
      <c r="C25" s="173">
        <v>6632</v>
      </c>
      <c r="D25" s="172">
        <v>287.55</v>
      </c>
      <c r="E25" s="172">
        <v>65.239999999999995</v>
      </c>
      <c r="F25" s="172">
        <v>352.8</v>
      </c>
      <c r="G25" s="172">
        <v>26.06</v>
      </c>
      <c r="H25" s="172">
        <v>14.85</v>
      </c>
      <c r="I25" s="172">
        <v>40.92</v>
      </c>
      <c r="J25" s="172">
        <v>261.49</v>
      </c>
      <c r="K25" s="172">
        <v>50.39</v>
      </c>
      <c r="L25" s="172">
        <v>311.88</v>
      </c>
      <c r="M25" s="172">
        <v>9.06</v>
      </c>
      <c r="N25" s="172">
        <v>22.77</v>
      </c>
      <c r="O25" s="178">
        <v>11.6</v>
      </c>
    </row>
    <row r="26" spans="1:16" ht="13.5" customHeight="1">
      <c r="A26" s="219"/>
      <c r="B26" s="188"/>
      <c r="C26" s="173">
        <v>6632</v>
      </c>
      <c r="D26" s="172">
        <v>287.55</v>
      </c>
      <c r="E26" s="172">
        <v>65.239999999999995</v>
      </c>
      <c r="F26" s="172">
        <v>352.8</v>
      </c>
      <c r="G26" s="172">
        <v>26.06</v>
      </c>
      <c r="H26" s="172">
        <v>14.85</v>
      </c>
      <c r="I26" s="172">
        <v>40.92</v>
      </c>
      <c r="J26" s="172">
        <v>261.49</v>
      </c>
      <c r="K26" s="172">
        <v>50.39</v>
      </c>
      <c r="L26" s="172">
        <v>311.88</v>
      </c>
      <c r="M26" s="172">
        <v>9.06</v>
      </c>
      <c r="N26" s="172">
        <v>22.77</v>
      </c>
      <c r="O26" s="178">
        <v>11.6</v>
      </c>
    </row>
    <row r="27" spans="1:16" ht="23.1" customHeight="1">
      <c r="A27" s="131"/>
      <c r="B27" s="178" t="s">
        <v>17</v>
      </c>
      <c r="C27" s="173">
        <v>118516</v>
      </c>
      <c r="D27" s="172">
        <v>1743.47</v>
      </c>
      <c r="E27" s="174">
        <v>1702.13</v>
      </c>
      <c r="F27" s="174">
        <v>3445.6</v>
      </c>
      <c r="G27" s="172">
        <v>290.97000000000003</v>
      </c>
      <c r="H27" s="172">
        <v>1404.92</v>
      </c>
      <c r="I27" s="172">
        <v>1695.89</v>
      </c>
      <c r="J27" s="172">
        <v>1452.49</v>
      </c>
      <c r="K27" s="174">
        <v>297.20999999999998</v>
      </c>
      <c r="L27" s="172">
        <v>1749.71</v>
      </c>
      <c r="M27" s="172">
        <v>16.690000000000001</v>
      </c>
      <c r="N27" s="172">
        <v>82.54</v>
      </c>
      <c r="O27" s="172">
        <v>49.22</v>
      </c>
    </row>
  </sheetData>
  <sheetProtection algorithmName="SHA-512" hashValue="Ez5MrzVmLHV7AGMCLkpOmHYOEgjwOq5y3bbCgsOCJ44R4XtCNlap4pz6oUB8XG1MbvzkkNMGbJtkx8IpjaaIJQ==" saltValue="+lbJIgO4n0j5emGO3t/5OQ==" spinCount="100000" sheet="1" objects="1" scenarios="1"/>
  <mergeCells count="16">
    <mergeCell ref="A1:N1"/>
    <mergeCell ref="A2:N2"/>
    <mergeCell ref="A3:N3"/>
    <mergeCell ref="A4:N4"/>
    <mergeCell ref="A7:A10"/>
    <mergeCell ref="A5:A6"/>
    <mergeCell ref="B5:B6"/>
    <mergeCell ref="D5:F5"/>
    <mergeCell ref="G5:I5"/>
    <mergeCell ref="J5:L5"/>
    <mergeCell ref="M5:O5"/>
    <mergeCell ref="A11:A12"/>
    <mergeCell ref="A21:A24"/>
    <mergeCell ref="A25:A26"/>
    <mergeCell ref="A13:A16"/>
    <mergeCell ref="A17:A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workbookViewId="0">
      <selection activeCell="A3" sqref="A3:N3"/>
    </sheetView>
  </sheetViews>
  <sheetFormatPr defaultRowHeight="15"/>
  <cols>
    <col min="1" max="1" width="19.140625" style="129" customWidth="1"/>
    <col min="2" max="2" width="26.28515625" style="129" customWidth="1"/>
    <col min="3" max="3" width="12.42578125" style="129" customWidth="1"/>
    <col min="4" max="4" width="12.5703125" style="129" customWidth="1"/>
    <col min="5" max="5" width="11.42578125" style="129" customWidth="1"/>
    <col min="6" max="6" width="12.5703125" style="129" customWidth="1"/>
    <col min="7" max="7" width="11.28515625" style="129" customWidth="1"/>
    <col min="8" max="8" width="12.5703125" style="129" customWidth="1"/>
    <col min="9" max="9" width="12.7109375" style="129" customWidth="1"/>
    <col min="10" max="10" width="13.5703125" style="129" customWidth="1"/>
    <col min="11" max="11" width="14.42578125" style="129" customWidth="1"/>
    <col min="12" max="12" width="14.7109375" style="129" customWidth="1"/>
    <col min="13" max="13" width="9.140625" style="129" customWidth="1"/>
    <col min="14" max="14" width="9" style="129" customWidth="1"/>
    <col min="15" max="15" width="9.140625" style="129" customWidth="1"/>
    <col min="16" max="16384" width="9.140625" style="129"/>
  </cols>
  <sheetData>
    <row r="1" spans="1:15" s="71" customFormat="1" ht="17.100000000000001" customHeight="1">
      <c r="A1" s="199" t="s">
        <v>39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5" s="71" customFormat="1" ht="22.35" customHeight="1">
      <c r="A2" s="199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5" s="71" customFormat="1" ht="17.100000000000001" customHeight="1">
      <c r="A3" s="201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</row>
    <row r="4" spans="1:15" s="71" customFormat="1" ht="17.100000000000001" customHeight="1">
      <c r="A4" s="202" t="s">
        <v>90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5" s="137" customFormat="1" ht="24.75" customHeight="1">
      <c r="A5" s="221" t="s">
        <v>3</v>
      </c>
      <c r="B5" s="221" t="s">
        <v>5</v>
      </c>
      <c r="C5" s="136"/>
      <c r="D5" s="223" t="s">
        <v>53</v>
      </c>
      <c r="E5" s="223"/>
      <c r="F5" s="223"/>
      <c r="G5" s="223" t="s">
        <v>54</v>
      </c>
      <c r="H5" s="223"/>
      <c r="I5" s="223"/>
      <c r="J5" s="223" t="s">
        <v>55</v>
      </c>
      <c r="K5" s="223"/>
      <c r="L5" s="223"/>
      <c r="M5" s="223" t="s">
        <v>56</v>
      </c>
      <c r="N5" s="223"/>
      <c r="O5" s="223"/>
    </row>
    <row r="6" spans="1:15" s="137" customFormat="1" ht="33" customHeight="1">
      <c r="A6" s="222"/>
      <c r="B6" s="222"/>
      <c r="C6" s="138" t="s">
        <v>67</v>
      </c>
      <c r="D6" s="138" t="s">
        <v>11</v>
      </c>
      <c r="E6" s="138" t="s">
        <v>16</v>
      </c>
      <c r="F6" s="138" t="s">
        <v>17</v>
      </c>
      <c r="G6" s="138" t="s">
        <v>11</v>
      </c>
      <c r="H6" s="138" t="s">
        <v>16</v>
      </c>
      <c r="I6" s="138" t="s">
        <v>17</v>
      </c>
      <c r="J6" s="138" t="s">
        <v>11</v>
      </c>
      <c r="K6" s="138" t="s">
        <v>16</v>
      </c>
      <c r="L6" s="138" t="s">
        <v>17</v>
      </c>
      <c r="M6" s="138" t="s">
        <v>11</v>
      </c>
      <c r="N6" s="138" t="s">
        <v>16</v>
      </c>
      <c r="O6" s="138" t="s">
        <v>17</v>
      </c>
    </row>
    <row r="7" spans="1:15" ht="15" customHeight="1">
      <c r="A7" s="218" t="s">
        <v>66</v>
      </c>
      <c r="B7" s="178" t="s">
        <v>21</v>
      </c>
      <c r="C7" s="171">
        <v>67859</v>
      </c>
      <c r="D7" s="172">
        <v>164.53</v>
      </c>
      <c r="E7" s="172">
        <v>901.04</v>
      </c>
      <c r="F7" s="172">
        <v>1065.58</v>
      </c>
      <c r="G7" s="172">
        <v>55.6</v>
      </c>
      <c r="H7" s="172">
        <v>801.64</v>
      </c>
      <c r="I7" s="172">
        <v>857.24</v>
      </c>
      <c r="J7" s="172">
        <v>108.94</v>
      </c>
      <c r="K7" s="172">
        <v>99.42</v>
      </c>
      <c r="L7" s="172">
        <v>208.36</v>
      </c>
      <c r="M7" s="172">
        <v>33.79</v>
      </c>
      <c r="N7" s="172">
        <v>88.97</v>
      </c>
      <c r="O7" s="172">
        <v>80.45</v>
      </c>
    </row>
    <row r="8" spans="1:15" ht="13.5" customHeight="1">
      <c r="A8" s="220"/>
      <c r="B8" s="178" t="s">
        <v>57</v>
      </c>
      <c r="C8" s="173">
        <v>244</v>
      </c>
      <c r="D8" s="172">
        <v>66.31</v>
      </c>
      <c r="E8" s="172">
        <v>41.05</v>
      </c>
      <c r="F8" s="172">
        <v>107.37</v>
      </c>
      <c r="G8" s="172">
        <v>4.87</v>
      </c>
      <c r="H8" s="172">
        <v>20.74</v>
      </c>
      <c r="I8" s="172">
        <v>25.6</v>
      </c>
      <c r="J8" s="172">
        <v>61.45</v>
      </c>
      <c r="K8" s="172">
        <v>20.32</v>
      </c>
      <c r="L8" s="172">
        <v>81.77</v>
      </c>
      <c r="M8" s="172">
        <v>7.34</v>
      </c>
      <c r="N8" s="172">
        <v>50.51</v>
      </c>
      <c r="O8" s="172">
        <v>23.85</v>
      </c>
    </row>
    <row r="9" spans="1:15" ht="13.5" customHeight="1">
      <c r="A9" s="220"/>
      <c r="B9" s="178" t="s">
        <v>23</v>
      </c>
      <c r="C9" s="178">
        <v>160</v>
      </c>
      <c r="D9" s="174">
        <v>260.49</v>
      </c>
      <c r="E9" s="172">
        <v>24.57</v>
      </c>
      <c r="F9" s="172">
        <v>285.06</v>
      </c>
      <c r="G9" s="172">
        <v>10.28</v>
      </c>
      <c r="H9" s="172">
        <v>0.67</v>
      </c>
      <c r="I9" s="172">
        <v>10.95</v>
      </c>
      <c r="J9" s="172">
        <v>250.21</v>
      </c>
      <c r="K9" s="172">
        <v>23.9</v>
      </c>
      <c r="L9" s="172">
        <v>274.11</v>
      </c>
      <c r="M9" s="172">
        <v>3.95</v>
      </c>
      <c r="N9" s="172">
        <v>2.72</v>
      </c>
      <c r="O9" s="172">
        <v>3.8</v>
      </c>
    </row>
    <row r="10" spans="1:15" ht="15.75">
      <c r="A10" s="219"/>
      <c r="B10" s="187"/>
      <c r="C10" s="171">
        <v>68263</v>
      </c>
      <c r="D10" s="174">
        <v>491.34</v>
      </c>
      <c r="E10" s="174">
        <v>966.66</v>
      </c>
      <c r="F10" s="174">
        <v>1458</v>
      </c>
      <c r="G10" s="174">
        <v>70.739999999999995</v>
      </c>
      <c r="H10" s="174">
        <v>823.05</v>
      </c>
      <c r="I10" s="174">
        <v>893.79</v>
      </c>
      <c r="J10" s="174">
        <v>420.6</v>
      </c>
      <c r="K10" s="174">
        <v>143.63999999999999</v>
      </c>
      <c r="L10" s="174">
        <v>564.24</v>
      </c>
      <c r="M10" s="174">
        <v>14.4</v>
      </c>
      <c r="N10" s="174">
        <v>85.14</v>
      </c>
      <c r="O10" s="174">
        <v>61.3</v>
      </c>
    </row>
    <row r="11" spans="1:15" ht="15.2" customHeight="1">
      <c r="A11" s="218" t="s">
        <v>58</v>
      </c>
      <c r="B11" s="178" t="s">
        <v>21</v>
      </c>
      <c r="C11" s="173">
        <v>460</v>
      </c>
      <c r="D11" s="172">
        <v>16.98</v>
      </c>
      <c r="E11" s="172">
        <v>3.83</v>
      </c>
      <c r="F11" s="172">
        <v>20.81</v>
      </c>
      <c r="G11" s="172">
        <v>14.68</v>
      </c>
      <c r="H11" s="172">
        <v>2.95</v>
      </c>
      <c r="I11" s="172">
        <v>17.62</v>
      </c>
      <c r="J11" s="172">
        <v>2.2999999999999998</v>
      </c>
      <c r="K11" s="172">
        <v>0.89</v>
      </c>
      <c r="L11" s="172">
        <v>3.19</v>
      </c>
      <c r="M11" s="172">
        <v>86.43</v>
      </c>
      <c r="N11" s="172">
        <v>76.900000000000006</v>
      </c>
      <c r="O11" s="172">
        <v>84.68</v>
      </c>
    </row>
    <row r="12" spans="1:15" ht="15.2" customHeight="1">
      <c r="A12" s="220"/>
      <c r="B12" s="178" t="s">
        <v>57</v>
      </c>
      <c r="C12" s="173">
        <v>1</v>
      </c>
      <c r="D12" s="172">
        <v>0.39</v>
      </c>
      <c r="E12" s="172">
        <v>0.16</v>
      </c>
      <c r="F12" s="172">
        <v>0.55000000000000004</v>
      </c>
      <c r="G12" s="172">
        <v>0.39</v>
      </c>
      <c r="H12" s="172">
        <v>0.08</v>
      </c>
      <c r="I12" s="172">
        <v>0.47</v>
      </c>
      <c r="J12" s="172">
        <v>0</v>
      </c>
      <c r="K12" s="172">
        <v>0.08</v>
      </c>
      <c r="L12" s="172">
        <v>0.08</v>
      </c>
      <c r="M12" s="172">
        <v>100</v>
      </c>
      <c r="N12" s="172">
        <v>50</v>
      </c>
      <c r="O12" s="172">
        <v>85.71</v>
      </c>
    </row>
    <row r="13" spans="1:15" ht="15.75">
      <c r="A13" s="219"/>
      <c r="B13" s="178"/>
      <c r="C13" s="171">
        <v>461</v>
      </c>
      <c r="D13" s="174">
        <v>17.37</v>
      </c>
      <c r="E13" s="174">
        <v>3.99</v>
      </c>
      <c r="F13" s="174">
        <v>21.37</v>
      </c>
      <c r="G13" s="174">
        <v>15.07</v>
      </c>
      <c r="H13" s="174">
        <v>3.03</v>
      </c>
      <c r="I13" s="174">
        <v>18.100000000000001</v>
      </c>
      <c r="J13" s="174">
        <v>2.2999999999999998</v>
      </c>
      <c r="K13" s="174">
        <v>0.96</v>
      </c>
      <c r="L13" s="174">
        <v>3.27</v>
      </c>
      <c r="M13" s="174">
        <v>86.74</v>
      </c>
      <c r="N13" s="174">
        <v>75.84</v>
      </c>
      <c r="O13" s="174">
        <v>84.71</v>
      </c>
    </row>
    <row r="14" spans="1:15" ht="13.5" customHeight="1">
      <c r="A14" s="218" t="s">
        <v>59</v>
      </c>
      <c r="B14" s="178" t="s">
        <v>26</v>
      </c>
      <c r="C14" s="173">
        <v>2324</v>
      </c>
      <c r="D14" s="172">
        <v>72.2</v>
      </c>
      <c r="E14" s="172">
        <v>17.28</v>
      </c>
      <c r="F14" s="172">
        <v>89.48</v>
      </c>
      <c r="G14" s="172">
        <v>2.02</v>
      </c>
      <c r="H14" s="172">
        <v>3.34</v>
      </c>
      <c r="I14" s="172">
        <v>5.36</v>
      </c>
      <c r="J14" s="172">
        <v>70.180000000000007</v>
      </c>
      <c r="K14" s="172">
        <v>13.94</v>
      </c>
      <c r="L14" s="172">
        <v>84.12</v>
      </c>
      <c r="M14" s="172">
        <v>2.8</v>
      </c>
      <c r="N14" s="172">
        <v>19.309999999999999</v>
      </c>
      <c r="O14" s="172">
        <v>5.99</v>
      </c>
    </row>
    <row r="15" spans="1:15" ht="13.5" customHeight="1">
      <c r="A15" s="220"/>
      <c r="B15" s="178" t="s">
        <v>27</v>
      </c>
      <c r="C15" s="173">
        <v>372</v>
      </c>
      <c r="D15" s="172">
        <v>10.63</v>
      </c>
      <c r="E15" s="172">
        <v>106.58</v>
      </c>
      <c r="F15" s="172">
        <v>117.21</v>
      </c>
      <c r="G15" s="172">
        <v>10.24</v>
      </c>
      <c r="H15" s="172">
        <v>105.74</v>
      </c>
      <c r="I15" s="172">
        <v>115.97</v>
      </c>
      <c r="J15" s="172">
        <v>0.39</v>
      </c>
      <c r="K15" s="172">
        <v>0.85</v>
      </c>
      <c r="L15" s="172">
        <v>1.23</v>
      </c>
      <c r="M15" s="172">
        <v>96.34</v>
      </c>
      <c r="N15" s="172">
        <v>99.21</v>
      </c>
      <c r="O15" s="172">
        <v>98.95</v>
      </c>
    </row>
    <row r="16" spans="1:15" ht="13.5" customHeight="1">
      <c r="A16" s="219"/>
      <c r="B16" s="188"/>
      <c r="C16" s="171">
        <v>2696</v>
      </c>
      <c r="D16" s="174">
        <v>82.83</v>
      </c>
      <c r="E16" s="174">
        <v>123.86</v>
      </c>
      <c r="F16" s="174">
        <v>206.69</v>
      </c>
      <c r="G16" s="174">
        <v>12.26</v>
      </c>
      <c r="H16" s="174">
        <v>109.07</v>
      </c>
      <c r="I16" s="174">
        <v>121.33</v>
      </c>
      <c r="J16" s="174">
        <v>70.569999999999993</v>
      </c>
      <c r="K16" s="174">
        <v>14.79</v>
      </c>
      <c r="L16" s="174">
        <v>85.36</v>
      </c>
      <c r="M16" s="174">
        <v>14.8</v>
      </c>
      <c r="N16" s="174">
        <v>88.06</v>
      </c>
      <c r="O16" s="174">
        <v>58.7</v>
      </c>
    </row>
    <row r="17" spans="1:15" ht="15" customHeight="1">
      <c r="A17" s="218" t="s">
        <v>62</v>
      </c>
      <c r="B17" s="178" t="s">
        <v>21</v>
      </c>
      <c r="C17" s="171">
        <v>42316</v>
      </c>
      <c r="D17" s="172">
        <v>402.13</v>
      </c>
      <c r="E17" s="172">
        <v>342.08</v>
      </c>
      <c r="F17" s="172">
        <v>744.21</v>
      </c>
      <c r="G17" s="172">
        <v>51.92</v>
      </c>
      <c r="H17" s="172">
        <v>229.76</v>
      </c>
      <c r="I17" s="172">
        <v>281.68</v>
      </c>
      <c r="J17" s="172">
        <v>350.21</v>
      </c>
      <c r="K17" s="172">
        <v>112.32</v>
      </c>
      <c r="L17" s="172">
        <v>462.52</v>
      </c>
      <c r="M17" s="172">
        <v>12.91</v>
      </c>
      <c r="N17" s="172">
        <v>67.17</v>
      </c>
      <c r="O17" s="172">
        <v>37.85</v>
      </c>
    </row>
    <row r="18" spans="1:15" ht="13.5" customHeight="1">
      <c r="A18" s="220"/>
      <c r="B18" s="178" t="s">
        <v>57</v>
      </c>
      <c r="C18" s="173">
        <v>59</v>
      </c>
      <c r="D18" s="172">
        <v>11.15</v>
      </c>
      <c r="E18" s="172">
        <v>2.72</v>
      </c>
      <c r="F18" s="172">
        <v>13.87</v>
      </c>
      <c r="G18" s="172">
        <v>0.17</v>
      </c>
      <c r="H18" s="172">
        <v>0.13</v>
      </c>
      <c r="I18" s="172">
        <v>0.3</v>
      </c>
      <c r="J18" s="172">
        <v>10.98</v>
      </c>
      <c r="K18" s="172">
        <v>2.59</v>
      </c>
      <c r="L18" s="172">
        <v>13.56</v>
      </c>
      <c r="M18" s="172">
        <v>1.55</v>
      </c>
      <c r="N18" s="172">
        <v>4.82</v>
      </c>
      <c r="O18" s="172">
        <v>2.19</v>
      </c>
    </row>
    <row r="19" spans="1:15" s="170" customFormat="1" ht="15.75">
      <c r="A19" s="220"/>
      <c r="B19" s="187" t="s">
        <v>23</v>
      </c>
      <c r="C19" s="175">
        <v>1</v>
      </c>
      <c r="D19" s="176">
        <v>0.6</v>
      </c>
      <c r="E19" s="176">
        <v>0.05</v>
      </c>
      <c r="F19" s="176">
        <v>0.65</v>
      </c>
      <c r="G19" s="177">
        <v>0</v>
      </c>
      <c r="H19" s="177">
        <v>0</v>
      </c>
      <c r="I19" s="177">
        <v>0</v>
      </c>
      <c r="J19" s="176">
        <v>0.6</v>
      </c>
      <c r="K19" s="176">
        <v>0.05</v>
      </c>
      <c r="L19" s="176">
        <v>0.65</v>
      </c>
      <c r="M19" s="177">
        <v>0</v>
      </c>
      <c r="N19" s="177">
        <v>0</v>
      </c>
      <c r="O19" s="177">
        <v>37.17</v>
      </c>
    </row>
    <row r="20" spans="1:15" s="170" customFormat="1" ht="15.75">
      <c r="A20" s="219"/>
      <c r="B20" s="187"/>
      <c r="C20" s="184">
        <v>42376</v>
      </c>
      <c r="D20" s="185">
        <v>413.88</v>
      </c>
      <c r="E20" s="185">
        <v>344.85</v>
      </c>
      <c r="F20" s="185">
        <v>758.73</v>
      </c>
      <c r="G20" s="177">
        <v>52.09</v>
      </c>
      <c r="H20" s="185">
        <v>229.89</v>
      </c>
      <c r="I20" s="177">
        <v>281.98</v>
      </c>
      <c r="J20" s="185">
        <v>361.78</v>
      </c>
      <c r="K20" s="185">
        <v>114.95</v>
      </c>
      <c r="L20" s="185">
        <v>476.74</v>
      </c>
      <c r="M20" s="177">
        <v>12.59</v>
      </c>
      <c r="N20" s="177">
        <v>66.66</v>
      </c>
      <c r="O20" s="177">
        <v>37.17</v>
      </c>
    </row>
    <row r="21" spans="1:15" ht="15" customHeight="1">
      <c r="A21" s="218" t="s">
        <v>64</v>
      </c>
      <c r="B21" s="178" t="s">
        <v>21</v>
      </c>
      <c r="C21" s="173">
        <v>441</v>
      </c>
      <c r="D21" s="172">
        <v>138.07</v>
      </c>
      <c r="E21" s="172">
        <v>217.11</v>
      </c>
      <c r="F21" s="172">
        <v>355.18</v>
      </c>
      <c r="G21" s="172">
        <v>7.89</v>
      </c>
      <c r="H21" s="172">
        <v>201.82</v>
      </c>
      <c r="I21" s="172">
        <v>209.71</v>
      </c>
      <c r="J21" s="172">
        <v>130.18</v>
      </c>
      <c r="K21" s="172">
        <v>15.29</v>
      </c>
      <c r="L21" s="172">
        <v>145.46</v>
      </c>
      <c r="M21" s="172">
        <v>5.71</v>
      </c>
      <c r="N21" s="172">
        <v>92.96</v>
      </c>
      <c r="O21" s="172">
        <v>59.04</v>
      </c>
    </row>
    <row r="22" spans="1:15" ht="13.5" customHeight="1">
      <c r="A22" s="220"/>
      <c r="B22" s="178" t="s">
        <v>23</v>
      </c>
      <c r="C22" s="173">
        <v>37</v>
      </c>
      <c r="D22" s="172">
        <v>216.3</v>
      </c>
      <c r="E22" s="172">
        <v>18.809999999999999</v>
      </c>
      <c r="F22" s="172">
        <v>235.12</v>
      </c>
      <c r="G22" s="172">
        <v>0.41</v>
      </c>
      <c r="H22" s="172">
        <v>1.07</v>
      </c>
      <c r="I22" s="172">
        <v>1.47</v>
      </c>
      <c r="J22" s="172">
        <v>215.9</v>
      </c>
      <c r="K22" s="172">
        <v>17.75</v>
      </c>
      <c r="L22" s="172">
        <v>233.64</v>
      </c>
      <c r="M22" s="172">
        <v>0.19</v>
      </c>
      <c r="N22" s="172">
        <v>5.66</v>
      </c>
      <c r="O22" s="172">
        <v>0.63</v>
      </c>
    </row>
    <row r="23" spans="1:15" ht="13.5" customHeight="1">
      <c r="A23" s="219"/>
      <c r="B23" s="188"/>
      <c r="C23" s="171">
        <v>478</v>
      </c>
      <c r="D23" s="174">
        <v>354.37</v>
      </c>
      <c r="E23" s="174">
        <v>235.92</v>
      </c>
      <c r="F23" s="174">
        <v>590.29</v>
      </c>
      <c r="G23" s="174">
        <v>8.3000000000000007</v>
      </c>
      <c r="H23" s="174">
        <v>202.89</v>
      </c>
      <c r="I23" s="174">
        <v>211.19</v>
      </c>
      <c r="J23" s="174">
        <v>346.07</v>
      </c>
      <c r="K23" s="174">
        <v>33.03</v>
      </c>
      <c r="L23" s="174">
        <v>379.11</v>
      </c>
      <c r="M23" s="174">
        <v>2.34</v>
      </c>
      <c r="N23" s="174">
        <v>86</v>
      </c>
      <c r="O23" s="174">
        <v>35.78</v>
      </c>
    </row>
    <row r="24" spans="1:15" ht="15.2" customHeight="1">
      <c r="A24" s="218" t="s">
        <v>65</v>
      </c>
      <c r="B24" s="178" t="s">
        <v>21</v>
      </c>
      <c r="C24" s="173">
        <v>7003</v>
      </c>
      <c r="D24" s="172">
        <v>313.64</v>
      </c>
      <c r="E24" s="172">
        <v>69.17</v>
      </c>
      <c r="F24" s="172">
        <v>382.81</v>
      </c>
      <c r="G24" s="172">
        <v>33.76</v>
      </c>
      <c r="H24" s="172">
        <v>20.149999999999999</v>
      </c>
      <c r="I24" s="172">
        <v>53.9</v>
      </c>
      <c r="J24" s="172">
        <v>279.89</v>
      </c>
      <c r="K24" s="172">
        <v>49.02</v>
      </c>
      <c r="L24" s="172">
        <v>328.91</v>
      </c>
      <c r="M24" s="172">
        <v>10.76</v>
      </c>
      <c r="N24" s="172">
        <v>29.13</v>
      </c>
      <c r="O24" s="178">
        <v>14.08</v>
      </c>
    </row>
    <row r="25" spans="1:15" ht="13.5" customHeight="1">
      <c r="A25" s="219"/>
      <c r="B25" s="188"/>
      <c r="C25" s="171">
        <v>7003</v>
      </c>
      <c r="D25" s="174">
        <v>313.64</v>
      </c>
      <c r="E25" s="174">
        <v>69.17</v>
      </c>
      <c r="F25" s="174">
        <v>382.81</v>
      </c>
      <c r="G25" s="174">
        <v>33.76</v>
      </c>
      <c r="H25" s="174">
        <v>20.149999999999999</v>
      </c>
      <c r="I25" s="174">
        <v>53.9</v>
      </c>
      <c r="J25" s="174">
        <v>279.89</v>
      </c>
      <c r="K25" s="174">
        <v>49.02</v>
      </c>
      <c r="L25" s="174">
        <v>328.91</v>
      </c>
      <c r="M25" s="174">
        <v>10.76</v>
      </c>
      <c r="N25" s="174">
        <v>29.13</v>
      </c>
      <c r="O25" s="189">
        <v>14.08</v>
      </c>
    </row>
    <row r="26" spans="1:15" ht="23.1" customHeight="1">
      <c r="A26" s="131"/>
      <c r="B26" s="178" t="s">
        <v>17</v>
      </c>
      <c r="C26" s="171">
        <v>121277</v>
      </c>
      <c r="D26" s="174">
        <v>1673.43</v>
      </c>
      <c r="E26" s="174">
        <v>1744.46</v>
      </c>
      <c r="F26" s="174">
        <v>3417.89</v>
      </c>
      <c r="G26" s="174">
        <v>192.22</v>
      </c>
      <c r="H26" s="174">
        <v>1388.08</v>
      </c>
      <c r="I26" s="174">
        <v>1580.3</v>
      </c>
      <c r="J26" s="174">
        <v>1481.21</v>
      </c>
      <c r="K26" s="174">
        <v>356.4</v>
      </c>
      <c r="L26" s="174">
        <v>1837.61</v>
      </c>
      <c r="M26" s="174">
        <v>11.49</v>
      </c>
      <c r="N26" s="174">
        <v>79.569999999999993</v>
      </c>
      <c r="O26" s="174">
        <v>46.24</v>
      </c>
    </row>
  </sheetData>
  <sheetProtection algorithmName="SHA-512" hashValue="q0MUTu6O8LU4h9O+q9qX7eIT+4GvBrH2m2tW63bgJj9mUNX2jd4olXh/tsHbh+OwcVGl3abgM921b1gO15sJHw==" saltValue="F1yxhVsbYOlTDXT7hzYh/w==" spinCount="100000" sheet="1" objects="1" scenarios="1"/>
  <mergeCells count="16">
    <mergeCell ref="A1:N1"/>
    <mergeCell ref="A2:N2"/>
    <mergeCell ref="A3:N3"/>
    <mergeCell ref="A4:N4"/>
    <mergeCell ref="A7:A10"/>
    <mergeCell ref="A5:A6"/>
    <mergeCell ref="B5:B6"/>
    <mergeCell ref="D5:F5"/>
    <mergeCell ref="G5:I5"/>
    <mergeCell ref="J5:L5"/>
    <mergeCell ref="M5:O5"/>
    <mergeCell ref="A11:A13"/>
    <mergeCell ref="A14:A16"/>
    <mergeCell ref="A17:A20"/>
    <mergeCell ref="A21:A23"/>
    <mergeCell ref="A24:A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showGridLines="0" workbookViewId="0">
      <selection activeCell="A3" sqref="A3:U3"/>
    </sheetView>
  </sheetViews>
  <sheetFormatPr defaultRowHeight="15"/>
  <cols>
    <col min="1" max="1" width="21.5703125" style="22" customWidth="1"/>
    <col min="2" max="2" width="15.28515625" hidden="1" customWidth="1"/>
    <col min="3" max="3" width="13.42578125" hidden="1" customWidth="1"/>
    <col min="4" max="4" width="20.28515625" customWidth="1"/>
    <col min="5" max="5" width="11.28515625" customWidth="1"/>
    <col min="6" max="6" width="8.42578125" bestFit="1" customWidth="1"/>
    <col min="7" max="7" width="0" hidden="1" customWidth="1"/>
    <col min="8" max="8" width="9.7109375" customWidth="1"/>
    <col min="9" max="9" width="8.42578125" bestFit="1" customWidth="1"/>
    <col min="10" max="10" width="7.28515625" bestFit="1" customWidth="1"/>
    <col min="11" max="11" width="0" hidden="1" customWidth="1"/>
    <col min="12" max="12" width="9.28515625" customWidth="1"/>
    <col min="13" max="14" width="8.42578125" bestFit="1" customWidth="1"/>
    <col min="15" max="15" width="0" hidden="1" customWidth="1"/>
    <col min="16" max="16" width="9" customWidth="1"/>
    <col min="17" max="17" width="8.42578125" bestFit="1" customWidth="1"/>
    <col min="18" max="18" width="7.28515625" bestFit="1" customWidth="1"/>
    <col min="19" max="19" width="0" hidden="1" customWidth="1"/>
    <col min="20" max="20" width="8.28515625" customWidth="1"/>
    <col min="21" max="21" width="8" customWidth="1"/>
  </cols>
  <sheetData>
    <row r="1" spans="1:21" ht="17.100000000000001" customHeight="1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1" ht="22.35" customHeight="1">
      <c r="A2" s="226" t="s">
        <v>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1" ht="17.100000000000001" customHeight="1">
      <c r="A3" s="227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1:21" ht="17.100000000000001" customHeight="1">
      <c r="A4" s="228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1" ht="15.75">
      <c r="A5" s="21" t="s">
        <v>3</v>
      </c>
      <c r="B5" s="1" t="s">
        <v>4</v>
      </c>
      <c r="C5" s="1" t="s">
        <v>4</v>
      </c>
      <c r="D5" s="1" t="s">
        <v>5</v>
      </c>
      <c r="E5" s="1" t="s">
        <v>4</v>
      </c>
      <c r="F5" s="229" t="s">
        <v>6</v>
      </c>
      <c r="G5" s="230"/>
      <c r="H5" s="230"/>
      <c r="I5" s="231"/>
      <c r="J5" s="229" t="s">
        <v>7</v>
      </c>
      <c r="K5" s="230"/>
      <c r="L5" s="230"/>
      <c r="M5" s="231"/>
      <c r="N5" s="229" t="s">
        <v>8</v>
      </c>
      <c r="O5" s="230"/>
      <c r="P5" s="230"/>
      <c r="Q5" s="231"/>
      <c r="R5" s="229" t="s">
        <v>9</v>
      </c>
      <c r="S5" s="230"/>
      <c r="T5" s="230"/>
      <c r="U5" s="231"/>
    </row>
    <row r="6" spans="1:21" ht="47.25">
      <c r="A6" s="21" t="s">
        <v>4</v>
      </c>
      <c r="B6" s="1" t="s">
        <v>4</v>
      </c>
      <c r="C6" s="1" t="s">
        <v>4</v>
      </c>
      <c r="D6" s="1" t="s">
        <v>4</v>
      </c>
      <c r="E6" s="1" t="s">
        <v>10</v>
      </c>
      <c r="F6" s="1" t="s">
        <v>11</v>
      </c>
      <c r="G6" s="229" t="s">
        <v>12</v>
      </c>
      <c r="H6" s="231"/>
      <c r="I6" s="1" t="s">
        <v>13</v>
      </c>
      <c r="J6" s="1" t="s">
        <v>14</v>
      </c>
      <c r="K6" s="229" t="s">
        <v>12</v>
      </c>
      <c r="L6" s="231"/>
      <c r="M6" s="1" t="s">
        <v>13</v>
      </c>
      <c r="N6" s="1" t="s">
        <v>14</v>
      </c>
      <c r="O6" s="229" t="s">
        <v>12</v>
      </c>
      <c r="P6" s="231"/>
      <c r="Q6" s="1" t="s">
        <v>15</v>
      </c>
      <c r="R6" s="1" t="s">
        <v>14</v>
      </c>
      <c r="S6" s="229" t="s">
        <v>16</v>
      </c>
      <c r="T6" s="231"/>
      <c r="U6" s="1" t="s">
        <v>17</v>
      </c>
    </row>
    <row r="7" spans="1:21" ht="21.75" customHeight="1">
      <c r="A7" s="238" t="s">
        <v>18</v>
      </c>
      <c r="B7" s="241" t="s">
        <v>19</v>
      </c>
      <c r="C7" s="241" t="s">
        <v>20</v>
      </c>
      <c r="D7" s="3" t="s">
        <v>21</v>
      </c>
      <c r="E7" s="4">
        <v>69086</v>
      </c>
      <c r="F7" s="5">
        <v>209.16753</v>
      </c>
      <c r="G7" s="244">
        <v>1041.8148100000001</v>
      </c>
      <c r="H7" s="245"/>
      <c r="I7" s="5">
        <v>1250.98234</v>
      </c>
      <c r="J7" s="5">
        <v>91.700509999999994</v>
      </c>
      <c r="K7" s="244">
        <v>822.28497000000004</v>
      </c>
      <c r="L7" s="245"/>
      <c r="M7" s="6">
        <v>913.98548000000005</v>
      </c>
      <c r="N7" s="6">
        <v>117.46702000000001</v>
      </c>
      <c r="O7" s="246">
        <v>219.52984000000001</v>
      </c>
      <c r="P7" s="247"/>
      <c r="Q7" s="6">
        <v>336.99686000000003</v>
      </c>
      <c r="R7" s="6">
        <v>43.840700322846473</v>
      </c>
      <c r="S7" s="246">
        <v>78.928132150473076</v>
      </c>
      <c r="T7" s="247"/>
      <c r="U7" s="6">
        <v>73.061421474582929</v>
      </c>
    </row>
    <row r="8" spans="1:21" ht="21.75" customHeight="1">
      <c r="A8" s="239"/>
      <c r="B8" s="242"/>
      <c r="C8" s="242"/>
      <c r="D8" s="7" t="s">
        <v>22</v>
      </c>
      <c r="E8" s="8">
        <v>255</v>
      </c>
      <c r="F8" s="9">
        <v>81.639030000000005</v>
      </c>
      <c r="G8" s="248">
        <v>41.256999999999998</v>
      </c>
      <c r="H8" s="249"/>
      <c r="I8" s="9">
        <v>122.89603</v>
      </c>
      <c r="J8" s="9">
        <v>11.944929999999999</v>
      </c>
      <c r="K8" s="248">
        <v>16.450330000000001</v>
      </c>
      <c r="L8" s="249"/>
      <c r="M8" s="10">
        <v>28.39526</v>
      </c>
      <c r="N8" s="10">
        <v>69.694100000000006</v>
      </c>
      <c r="O8" s="250">
        <v>24.80667</v>
      </c>
      <c r="P8" s="251"/>
      <c r="Q8" s="10">
        <v>94.500770000000003</v>
      </c>
      <c r="R8" s="10">
        <v>14.631396281900949</v>
      </c>
      <c r="S8" s="250">
        <v>39.872821581792181</v>
      </c>
      <c r="T8" s="251"/>
      <c r="U8" s="10">
        <v>23.105107626340736</v>
      </c>
    </row>
    <row r="9" spans="1:21" ht="21.75" customHeight="1">
      <c r="A9" s="240"/>
      <c r="B9" s="243"/>
      <c r="C9" s="243"/>
      <c r="D9" s="11" t="s">
        <v>23</v>
      </c>
      <c r="E9" s="12">
        <v>157</v>
      </c>
      <c r="F9" s="13">
        <v>271.76609000000002</v>
      </c>
      <c r="G9" s="232">
        <v>24.47466</v>
      </c>
      <c r="H9" s="233"/>
      <c r="I9" s="13">
        <v>296.24074999999999</v>
      </c>
      <c r="J9" s="13">
        <v>9.6780899999999992</v>
      </c>
      <c r="K9" s="232">
        <v>1.66716</v>
      </c>
      <c r="L9" s="233"/>
      <c r="M9" s="14">
        <v>11.34525</v>
      </c>
      <c r="N9" s="14">
        <v>262.08800000000002</v>
      </c>
      <c r="O9" s="234">
        <v>22.807500000000001</v>
      </c>
      <c r="P9" s="235"/>
      <c r="Q9" s="14">
        <v>284.89550000000003</v>
      </c>
      <c r="R9" s="14">
        <v>3.5611838106807219</v>
      </c>
      <c r="S9" s="234">
        <v>6.8117800206417574</v>
      </c>
      <c r="T9" s="235"/>
      <c r="U9" s="14">
        <v>3.8297398315390438</v>
      </c>
    </row>
    <row r="10" spans="1:21" ht="21.75" customHeight="1">
      <c r="A10" s="236" t="s">
        <v>15</v>
      </c>
      <c r="B10" s="230"/>
      <c r="C10" s="230"/>
      <c r="D10" s="231"/>
      <c r="E10" s="15">
        <v>69498</v>
      </c>
      <c r="F10" s="16">
        <v>562.57264999999995</v>
      </c>
      <c r="G10" s="237">
        <v>1107.54647</v>
      </c>
      <c r="H10" s="231"/>
      <c r="I10" s="16">
        <v>1670.1191200000001</v>
      </c>
      <c r="J10" s="16">
        <v>113.32353000000001</v>
      </c>
      <c r="K10" s="237">
        <v>840.40246000000002</v>
      </c>
      <c r="L10" s="231"/>
      <c r="M10" s="16">
        <v>953.72599000000002</v>
      </c>
      <c r="N10" s="16">
        <v>449.24912</v>
      </c>
      <c r="O10" s="237">
        <v>267.14400999999998</v>
      </c>
      <c r="P10" s="231"/>
      <c r="Q10" s="16">
        <v>716.39313000000004</v>
      </c>
      <c r="R10" s="16">
        <v>20.143803649182022</v>
      </c>
      <c r="S10" s="237">
        <v>75.879656769616176</v>
      </c>
      <c r="T10" s="231"/>
      <c r="U10" s="16">
        <v>57.105267437450806</v>
      </c>
    </row>
    <row r="11" spans="1:21" ht="21.75" customHeight="1">
      <c r="A11" s="238" t="s">
        <v>24</v>
      </c>
      <c r="B11" s="241" t="s">
        <v>19</v>
      </c>
      <c r="C11" s="241" t="s">
        <v>20</v>
      </c>
      <c r="D11" s="3" t="s">
        <v>21</v>
      </c>
      <c r="E11" s="4">
        <v>914</v>
      </c>
      <c r="F11" s="5">
        <v>24.654019999999999</v>
      </c>
      <c r="G11" s="244">
        <v>10.70036</v>
      </c>
      <c r="H11" s="245"/>
      <c r="I11" s="5">
        <v>35.354379999999999</v>
      </c>
      <c r="J11" s="5">
        <v>19.423480000000001</v>
      </c>
      <c r="K11" s="244">
        <v>3.6523300000000001</v>
      </c>
      <c r="L11" s="245"/>
      <c r="M11" s="6">
        <v>23.075810000000001</v>
      </c>
      <c r="N11" s="6">
        <v>5.2305400000000004</v>
      </c>
      <c r="O11" s="246">
        <v>7.0480299999999998</v>
      </c>
      <c r="P11" s="247"/>
      <c r="Q11" s="6">
        <v>12.27857</v>
      </c>
      <c r="R11" s="6">
        <v>78.784230725861335</v>
      </c>
      <c r="S11" s="246">
        <v>34.13277684115301</v>
      </c>
      <c r="T11" s="247"/>
      <c r="U11" s="6">
        <v>65.270017463182782</v>
      </c>
    </row>
    <row r="12" spans="1:21" ht="21.75" customHeight="1">
      <c r="A12" s="240"/>
      <c r="B12" s="243"/>
      <c r="C12" s="243"/>
      <c r="D12" s="11" t="s">
        <v>22</v>
      </c>
      <c r="E12" s="12">
        <v>1</v>
      </c>
      <c r="F12" s="13">
        <v>7.8960000000000002E-2</v>
      </c>
      <c r="G12" s="232">
        <v>0.15792</v>
      </c>
      <c r="H12" s="233"/>
      <c r="I12" s="13">
        <v>0.23688000000000001</v>
      </c>
      <c r="J12" s="13">
        <v>0</v>
      </c>
      <c r="K12" s="232">
        <v>0</v>
      </c>
      <c r="L12" s="233"/>
      <c r="M12" s="14">
        <v>0</v>
      </c>
      <c r="N12" s="14">
        <v>7.8960000000000002E-2</v>
      </c>
      <c r="O12" s="234">
        <v>0.15792</v>
      </c>
      <c r="P12" s="235"/>
      <c r="Q12" s="14">
        <v>0.23688000000000001</v>
      </c>
      <c r="R12" s="14">
        <v>0</v>
      </c>
      <c r="S12" s="234">
        <v>0</v>
      </c>
      <c r="T12" s="235"/>
      <c r="U12" s="14">
        <v>0</v>
      </c>
    </row>
    <row r="13" spans="1:21" ht="21.75" customHeight="1">
      <c r="A13" s="236" t="s">
        <v>15</v>
      </c>
      <c r="B13" s="230"/>
      <c r="C13" s="230"/>
      <c r="D13" s="231"/>
      <c r="E13" s="15">
        <v>915</v>
      </c>
      <c r="F13" s="16">
        <v>24.732980000000001</v>
      </c>
      <c r="G13" s="237">
        <v>10.858280000000001</v>
      </c>
      <c r="H13" s="231"/>
      <c r="I13" s="16">
        <v>35.591259999999998</v>
      </c>
      <c r="J13" s="16">
        <v>19.423480000000001</v>
      </c>
      <c r="K13" s="237">
        <v>3.6523300000000001</v>
      </c>
      <c r="L13" s="231"/>
      <c r="M13" s="16">
        <v>23.075810000000001</v>
      </c>
      <c r="N13" s="16">
        <v>5.3094999999999999</v>
      </c>
      <c r="O13" s="237">
        <v>7.2059499999999996</v>
      </c>
      <c r="P13" s="231"/>
      <c r="Q13" s="16">
        <v>12.51545</v>
      </c>
      <c r="R13" s="16">
        <v>78.532712192384423</v>
      </c>
      <c r="S13" s="237">
        <v>33.636358612966326</v>
      </c>
      <c r="T13" s="231"/>
      <c r="U13" s="16">
        <v>64.835608517371966</v>
      </c>
    </row>
    <row r="14" spans="1:21" ht="21.75" customHeight="1">
      <c r="A14" s="238" t="s">
        <v>25</v>
      </c>
      <c r="B14" s="241" t="s">
        <v>19</v>
      </c>
      <c r="C14" s="241" t="s">
        <v>20</v>
      </c>
      <c r="D14" s="3" t="s">
        <v>26</v>
      </c>
      <c r="E14" s="4">
        <v>2835</v>
      </c>
      <c r="F14" s="5">
        <v>84.188149999999993</v>
      </c>
      <c r="G14" s="244">
        <v>26.923390000000001</v>
      </c>
      <c r="H14" s="245"/>
      <c r="I14" s="5">
        <v>111.11154000000001</v>
      </c>
      <c r="J14" s="5">
        <v>1.9940500000000001</v>
      </c>
      <c r="K14" s="244">
        <v>4.4239300000000004</v>
      </c>
      <c r="L14" s="245"/>
      <c r="M14" s="6">
        <v>6.41798</v>
      </c>
      <c r="N14" s="6">
        <v>82.194100000000006</v>
      </c>
      <c r="O14" s="246">
        <v>22.499459999999999</v>
      </c>
      <c r="P14" s="247"/>
      <c r="Q14" s="6">
        <v>104.69356000000001</v>
      </c>
      <c r="R14" s="6">
        <v>2.3685637467980944</v>
      </c>
      <c r="S14" s="246">
        <v>16.43154892455965</v>
      </c>
      <c r="T14" s="247"/>
      <c r="U14" s="6">
        <v>5.7761597040235424</v>
      </c>
    </row>
    <row r="15" spans="1:21" ht="21.75" customHeight="1">
      <c r="A15" s="240"/>
      <c r="B15" s="243"/>
      <c r="C15" s="243"/>
      <c r="D15" s="11" t="s">
        <v>27</v>
      </c>
      <c r="E15" s="12">
        <v>688</v>
      </c>
      <c r="F15" s="13">
        <v>11.625484999999999</v>
      </c>
      <c r="G15" s="232">
        <v>103.20269</v>
      </c>
      <c r="H15" s="233"/>
      <c r="I15" s="13">
        <v>114.828175</v>
      </c>
      <c r="J15" s="13">
        <v>11.1426</v>
      </c>
      <c r="K15" s="232">
        <v>100.40065</v>
      </c>
      <c r="L15" s="233"/>
      <c r="M15" s="14">
        <v>111.54325</v>
      </c>
      <c r="N15" s="14">
        <v>0.48288500000000001</v>
      </c>
      <c r="O15" s="234">
        <v>2.8020399999999999</v>
      </c>
      <c r="P15" s="235"/>
      <c r="Q15" s="14">
        <v>3.2849249999999999</v>
      </c>
      <c r="R15" s="14">
        <v>95.846323830790709</v>
      </c>
      <c r="S15" s="234">
        <v>97.284915732332166</v>
      </c>
      <c r="T15" s="235"/>
      <c r="U15" s="14">
        <v>97.139269173266925</v>
      </c>
    </row>
    <row r="16" spans="1:21" ht="21.75" customHeight="1">
      <c r="A16" s="236" t="s">
        <v>15</v>
      </c>
      <c r="B16" s="255"/>
      <c r="C16" s="255"/>
      <c r="D16" s="252"/>
      <c r="E16" s="236">
        <v>3523</v>
      </c>
      <c r="F16" s="237">
        <v>95.813635000000005</v>
      </c>
      <c r="G16" s="237">
        <v>130.12608</v>
      </c>
      <c r="H16" s="252"/>
      <c r="I16" s="237">
        <v>225.93971500000001</v>
      </c>
      <c r="J16" s="237">
        <v>13.136649999999999</v>
      </c>
      <c r="K16" s="237">
        <v>104.82458</v>
      </c>
      <c r="L16" s="252"/>
      <c r="M16" s="237">
        <v>117.96123</v>
      </c>
      <c r="N16" s="237">
        <v>82.676985000000002</v>
      </c>
      <c r="O16" s="237">
        <v>25.301500000000001</v>
      </c>
      <c r="P16" s="252"/>
      <c r="Q16" s="237">
        <v>107.97848500000001</v>
      </c>
      <c r="R16" s="237">
        <v>13.710626885202716</v>
      </c>
      <c r="S16" s="237">
        <v>80.556165220684434</v>
      </c>
      <c r="T16" s="252"/>
      <c r="U16" s="237">
        <v>52.209161191515179</v>
      </c>
    </row>
    <row r="17" spans="1:21" ht="21.75" hidden="1" customHeight="1">
      <c r="A17" s="253"/>
      <c r="B17" s="256"/>
      <c r="C17" s="256"/>
      <c r="D17" s="254"/>
      <c r="E17" s="243"/>
      <c r="F17" s="243"/>
      <c r="G17" s="253"/>
      <c r="H17" s="254"/>
      <c r="I17" s="243"/>
      <c r="J17" s="243"/>
      <c r="K17" s="253"/>
      <c r="L17" s="254"/>
      <c r="M17" s="243"/>
      <c r="N17" s="243"/>
      <c r="O17" s="253"/>
      <c r="P17" s="254"/>
      <c r="Q17" s="243"/>
      <c r="R17" s="243"/>
      <c r="S17" s="253"/>
      <c r="T17" s="254"/>
      <c r="U17" s="243"/>
    </row>
    <row r="18" spans="1:21" ht="21.75" customHeight="1">
      <c r="A18" s="238" t="s">
        <v>28</v>
      </c>
      <c r="B18" s="241" t="s">
        <v>19</v>
      </c>
      <c r="C18" s="241" t="s">
        <v>20</v>
      </c>
      <c r="D18" s="3" t="s">
        <v>21</v>
      </c>
      <c r="E18" s="4">
        <v>43409</v>
      </c>
      <c r="F18" s="5">
        <v>463.61180999999999</v>
      </c>
      <c r="G18" s="244">
        <v>349.01037000000002</v>
      </c>
      <c r="H18" s="245"/>
      <c r="I18" s="5">
        <v>812.62217999999996</v>
      </c>
      <c r="J18" s="5">
        <v>115.4153</v>
      </c>
      <c r="K18" s="244">
        <v>259.62790000000001</v>
      </c>
      <c r="L18" s="245"/>
      <c r="M18" s="6">
        <v>375.04320000000001</v>
      </c>
      <c r="N18" s="6">
        <v>348.19650999999999</v>
      </c>
      <c r="O18" s="246">
        <v>89.382469999999998</v>
      </c>
      <c r="P18" s="247"/>
      <c r="Q18" s="6">
        <v>437.57898</v>
      </c>
      <c r="R18" s="6">
        <v>24.894814478518139</v>
      </c>
      <c r="S18" s="246">
        <v>74.389738047038549</v>
      </c>
      <c r="T18" s="247"/>
      <c r="U18" s="6">
        <v>46.152222918650828</v>
      </c>
    </row>
    <row r="19" spans="1:21" ht="21.75" customHeight="1">
      <c r="A19" s="239"/>
      <c r="B19" s="242"/>
      <c r="C19" s="242"/>
      <c r="D19" s="7" t="s">
        <v>22</v>
      </c>
      <c r="E19" s="8">
        <v>58</v>
      </c>
      <c r="F19" s="9">
        <v>13.561959999999999</v>
      </c>
      <c r="G19" s="248">
        <v>2.7174399999999999</v>
      </c>
      <c r="H19" s="249"/>
      <c r="I19" s="9">
        <v>16.279399999999999</v>
      </c>
      <c r="J19" s="9">
        <v>1.18333</v>
      </c>
      <c r="K19" s="248">
        <v>0.14407</v>
      </c>
      <c r="L19" s="249"/>
      <c r="M19" s="10">
        <v>1.3273999999999999</v>
      </c>
      <c r="N19" s="10">
        <v>12.378629999999999</v>
      </c>
      <c r="O19" s="250">
        <v>2.5733700000000002</v>
      </c>
      <c r="P19" s="251"/>
      <c r="Q19" s="10">
        <v>14.952</v>
      </c>
      <c r="R19" s="10">
        <v>8.7253612309725135</v>
      </c>
      <c r="S19" s="250">
        <v>5.3016809938765901</v>
      </c>
      <c r="T19" s="251"/>
      <c r="U19" s="10">
        <v>8.1538631644900921</v>
      </c>
    </row>
    <row r="20" spans="1:21" ht="21.75" customHeight="1">
      <c r="A20" s="240"/>
      <c r="B20" s="243"/>
      <c r="C20" s="243"/>
      <c r="D20" s="11" t="s">
        <v>23</v>
      </c>
      <c r="E20" s="12">
        <v>1</v>
      </c>
      <c r="F20" s="13">
        <v>0.65120999999999996</v>
      </c>
      <c r="G20" s="232">
        <v>4.9880000000000001E-2</v>
      </c>
      <c r="H20" s="233"/>
      <c r="I20" s="13">
        <v>0.70108999999999999</v>
      </c>
      <c r="J20" s="13">
        <v>0</v>
      </c>
      <c r="K20" s="232">
        <v>0</v>
      </c>
      <c r="L20" s="233"/>
      <c r="M20" s="14">
        <v>0</v>
      </c>
      <c r="N20" s="14">
        <v>0.65120999999999996</v>
      </c>
      <c r="O20" s="234">
        <v>4.9880000000000001E-2</v>
      </c>
      <c r="P20" s="235"/>
      <c r="Q20" s="14">
        <v>0.70108999999999999</v>
      </c>
      <c r="R20" s="14">
        <v>0</v>
      </c>
      <c r="S20" s="234">
        <v>0</v>
      </c>
      <c r="T20" s="235"/>
      <c r="U20" s="14">
        <v>0</v>
      </c>
    </row>
    <row r="21" spans="1:21" ht="21.75" customHeight="1">
      <c r="A21" s="236" t="s">
        <v>15</v>
      </c>
      <c r="B21" s="230"/>
      <c r="C21" s="230"/>
      <c r="D21" s="231"/>
      <c r="E21" s="15">
        <v>43468</v>
      </c>
      <c r="F21" s="16">
        <v>477.82497999999998</v>
      </c>
      <c r="G21" s="237">
        <v>351.77769000000001</v>
      </c>
      <c r="H21" s="231"/>
      <c r="I21" s="16">
        <v>829.60266999999999</v>
      </c>
      <c r="J21" s="16">
        <v>116.59863</v>
      </c>
      <c r="K21" s="237">
        <v>259.77197000000001</v>
      </c>
      <c r="L21" s="231"/>
      <c r="M21" s="16">
        <v>376.37060000000002</v>
      </c>
      <c r="N21" s="16">
        <v>361.22635000000002</v>
      </c>
      <c r="O21" s="237">
        <v>92.005719999999997</v>
      </c>
      <c r="P21" s="231"/>
      <c r="Q21" s="16">
        <v>453.23207000000002</v>
      </c>
      <c r="R21" s="16">
        <v>24.401953619084544</v>
      </c>
      <c r="S21" s="237">
        <v>73.845493157908905</v>
      </c>
      <c r="T21" s="231"/>
      <c r="U21" s="16">
        <v>45.367573370996986</v>
      </c>
    </row>
    <row r="22" spans="1:21" ht="38.25" customHeight="1">
      <c r="A22" s="21" t="s">
        <v>29</v>
      </c>
      <c r="B22" s="2" t="s">
        <v>19</v>
      </c>
      <c r="C22" s="2" t="s">
        <v>20</v>
      </c>
      <c r="D22" s="17" t="s">
        <v>21</v>
      </c>
      <c r="E22" s="18">
        <v>8526</v>
      </c>
      <c r="F22" s="19">
        <v>334.64573000000001</v>
      </c>
      <c r="G22" s="257">
        <v>85.9358</v>
      </c>
      <c r="H22" s="258"/>
      <c r="I22" s="19">
        <v>420.58152999999999</v>
      </c>
      <c r="J22" s="19">
        <v>18.643280000000001</v>
      </c>
      <c r="K22" s="257">
        <v>21.209129999999998</v>
      </c>
      <c r="L22" s="258"/>
      <c r="M22" s="19">
        <v>39.852409999999999</v>
      </c>
      <c r="N22" s="19">
        <v>316.00245000000001</v>
      </c>
      <c r="O22" s="259">
        <v>64.726669999999999</v>
      </c>
      <c r="P22" s="258"/>
      <c r="Q22" s="19">
        <v>380.72912000000002</v>
      </c>
      <c r="R22" s="19">
        <v>5.5710497187578039</v>
      </c>
      <c r="S22" s="259">
        <v>24.680203128381883</v>
      </c>
      <c r="T22" s="258"/>
      <c r="U22" s="19">
        <v>9.4755492472529639</v>
      </c>
    </row>
    <row r="23" spans="1:21" ht="21.75" customHeight="1">
      <c r="A23" s="236" t="s">
        <v>15</v>
      </c>
      <c r="B23" s="230"/>
      <c r="C23" s="230"/>
      <c r="D23" s="231"/>
      <c r="E23" s="15">
        <v>8526</v>
      </c>
      <c r="F23" s="16">
        <v>334.64573000000001</v>
      </c>
      <c r="G23" s="237">
        <v>85.9358</v>
      </c>
      <c r="H23" s="231"/>
      <c r="I23" s="16">
        <v>420.58152999999999</v>
      </c>
      <c r="J23" s="16">
        <v>18.643280000000001</v>
      </c>
      <c r="K23" s="237">
        <v>21.209129999999998</v>
      </c>
      <c r="L23" s="231"/>
      <c r="M23" s="16">
        <v>39.852409999999999</v>
      </c>
      <c r="N23" s="16">
        <v>316.00245000000001</v>
      </c>
      <c r="O23" s="237">
        <v>64.726669999999999</v>
      </c>
      <c r="P23" s="231"/>
      <c r="Q23" s="16">
        <v>380.72912000000002</v>
      </c>
      <c r="R23" s="16">
        <v>5.5710497187578039</v>
      </c>
      <c r="S23" s="237">
        <v>24.680203128381883</v>
      </c>
      <c r="T23" s="231"/>
      <c r="U23" s="16">
        <v>9.4755492472529639</v>
      </c>
    </row>
    <row r="24" spans="1:21" ht="25.5" customHeight="1">
      <c r="A24" s="236" t="s">
        <v>30</v>
      </c>
      <c r="B24" s="230"/>
      <c r="C24" s="230"/>
      <c r="D24" s="231"/>
      <c r="E24" s="15">
        <v>125930</v>
      </c>
      <c r="F24" s="16">
        <v>1495.5899750000001</v>
      </c>
      <c r="G24" s="237">
        <v>1686.24432</v>
      </c>
      <c r="H24" s="231"/>
      <c r="I24" s="16">
        <v>3181.8342950000001</v>
      </c>
      <c r="J24" s="16">
        <v>281.12556999999998</v>
      </c>
      <c r="K24" s="237">
        <v>1229.8604700000001</v>
      </c>
      <c r="L24" s="231"/>
      <c r="M24" s="16">
        <v>1510.98604</v>
      </c>
      <c r="N24" s="16">
        <v>1214.4644049999999</v>
      </c>
      <c r="O24" s="237">
        <v>456.38385</v>
      </c>
      <c r="P24" s="231"/>
      <c r="Q24" s="16">
        <v>1670.8482550000001</v>
      </c>
      <c r="R24" s="16">
        <v>18.796968066063695</v>
      </c>
      <c r="S24" s="237">
        <v>72.934891783653271</v>
      </c>
      <c r="T24" s="231"/>
      <c r="U24" s="16">
        <v>47.487892200244197</v>
      </c>
    </row>
  </sheetData>
  <sheetProtection algorithmName="SHA-512" hashValue="EKZ00Ds+bcOZPszRRTDIcsvwnjsdIaYGcIqI7tEHTApIKdlyKbhmg68EKeJLVeztJaGAMTB+aIMOtgOkuTbcoA==" saltValue="fhDA5IQwWVTEUaCCPeLt2Q==" spinCount="100000" sheet="1" objects="1" scenarios="1"/>
  <mergeCells count="107">
    <mergeCell ref="A24:D24"/>
    <mergeCell ref="G24:H24"/>
    <mergeCell ref="K24:L24"/>
    <mergeCell ref="O24:P24"/>
    <mergeCell ref="S24:T24"/>
    <mergeCell ref="G22:H22"/>
    <mergeCell ref="K22:L22"/>
    <mergeCell ref="O22:P22"/>
    <mergeCell ref="S22:T22"/>
    <mergeCell ref="A23:D23"/>
    <mergeCell ref="G23:H23"/>
    <mergeCell ref="K23:L23"/>
    <mergeCell ref="O23:P23"/>
    <mergeCell ref="S23:T23"/>
    <mergeCell ref="O20:P20"/>
    <mergeCell ref="S20:T20"/>
    <mergeCell ref="A21:D21"/>
    <mergeCell ref="G21:H21"/>
    <mergeCell ref="K21:L21"/>
    <mergeCell ref="O21:P21"/>
    <mergeCell ref="S21:T21"/>
    <mergeCell ref="Q16:Q17"/>
    <mergeCell ref="R16:R17"/>
    <mergeCell ref="S16:T17"/>
    <mergeCell ref="U16:U17"/>
    <mergeCell ref="A18:A20"/>
    <mergeCell ref="B18:B20"/>
    <mergeCell ref="C18:C20"/>
    <mergeCell ref="G18:H18"/>
    <mergeCell ref="K18:L18"/>
    <mergeCell ref="O18:P18"/>
    <mergeCell ref="S18:T18"/>
    <mergeCell ref="G19:H19"/>
    <mergeCell ref="K19:L19"/>
    <mergeCell ref="O19:P19"/>
    <mergeCell ref="S19:T19"/>
    <mergeCell ref="G20:H20"/>
    <mergeCell ref="J16:J17"/>
    <mergeCell ref="K16:L17"/>
    <mergeCell ref="M16:M17"/>
    <mergeCell ref="N16:N17"/>
    <mergeCell ref="O16:P17"/>
    <mergeCell ref="A16:D17"/>
    <mergeCell ref="E16:E17"/>
    <mergeCell ref="F16:F17"/>
    <mergeCell ref="G16:H17"/>
    <mergeCell ref="I16:I17"/>
    <mergeCell ref="K20:L20"/>
    <mergeCell ref="O14:P14"/>
    <mergeCell ref="S14:T14"/>
    <mergeCell ref="G15:H15"/>
    <mergeCell ref="K15:L15"/>
    <mergeCell ref="O15:P15"/>
    <mergeCell ref="S15:T15"/>
    <mergeCell ref="A14:A15"/>
    <mergeCell ref="B14:B15"/>
    <mergeCell ref="C14:C15"/>
    <mergeCell ref="G14:H14"/>
    <mergeCell ref="K14:L14"/>
    <mergeCell ref="A13:D13"/>
    <mergeCell ref="G13:H13"/>
    <mergeCell ref="K13:L13"/>
    <mergeCell ref="O13:P13"/>
    <mergeCell ref="S13:T13"/>
    <mergeCell ref="O11:P11"/>
    <mergeCell ref="S11:T11"/>
    <mergeCell ref="G12:H12"/>
    <mergeCell ref="K12:L12"/>
    <mergeCell ref="O12:P12"/>
    <mergeCell ref="S12:T12"/>
    <mergeCell ref="A11:A12"/>
    <mergeCell ref="B11:B12"/>
    <mergeCell ref="C11:C12"/>
    <mergeCell ref="G11:H11"/>
    <mergeCell ref="K11:L11"/>
    <mergeCell ref="A10:D10"/>
    <mergeCell ref="G10:H10"/>
    <mergeCell ref="K10:L10"/>
    <mergeCell ref="O10:P10"/>
    <mergeCell ref="S10:T10"/>
    <mergeCell ref="G6:H6"/>
    <mergeCell ref="K6:L6"/>
    <mergeCell ref="O6:P6"/>
    <mergeCell ref="S6:T6"/>
    <mergeCell ref="A7:A9"/>
    <mergeCell ref="B7:B9"/>
    <mergeCell ref="C7:C9"/>
    <mergeCell ref="G7:H7"/>
    <mergeCell ref="K7:L7"/>
    <mergeCell ref="O7:P7"/>
    <mergeCell ref="S7:T7"/>
    <mergeCell ref="G8:H8"/>
    <mergeCell ref="K8:L8"/>
    <mergeCell ref="O8:P8"/>
    <mergeCell ref="S8:T8"/>
    <mergeCell ref="G9:H9"/>
    <mergeCell ref="A1:U1"/>
    <mergeCell ref="A2:U2"/>
    <mergeCell ref="A3:U3"/>
    <mergeCell ref="A4:U4"/>
    <mergeCell ref="F5:I5"/>
    <mergeCell ref="J5:M5"/>
    <mergeCell ref="N5:Q5"/>
    <mergeCell ref="R5:U5"/>
    <mergeCell ref="K9:L9"/>
    <mergeCell ref="O9:P9"/>
    <mergeCell ref="S9:T9"/>
  </mergeCells>
  <hyperlinks>
    <hyperlink ref="B7" r:id="rId1" xr:uid="{00000000-0004-0000-0600-000000000000}"/>
    <hyperlink ref="C7" r:id="rId2" xr:uid="{00000000-0004-0000-0600-000001000000}"/>
    <hyperlink ref="B11" r:id="rId3" xr:uid="{00000000-0004-0000-0600-000002000000}"/>
    <hyperlink ref="C11" r:id="rId4" xr:uid="{00000000-0004-0000-0600-000003000000}"/>
    <hyperlink ref="B14" r:id="rId5" xr:uid="{00000000-0004-0000-0600-000004000000}"/>
    <hyperlink ref="C14" r:id="rId6" xr:uid="{00000000-0004-0000-0600-000005000000}"/>
    <hyperlink ref="B18" r:id="rId7" xr:uid="{00000000-0004-0000-0600-000006000000}"/>
    <hyperlink ref="C18" r:id="rId8" xr:uid="{00000000-0004-0000-0600-000007000000}"/>
    <hyperlink ref="B22" r:id="rId9" xr:uid="{00000000-0004-0000-0600-000008000000}"/>
    <hyperlink ref="C22" r:id="rId10" xr:uid="{00000000-0004-0000-0600-000009000000}"/>
  </hyperlinks>
  <pageMargins left="0.75" right="0.5" top="0.5" bottom="0.50169291299999996" header="0.39370078740157499" footer="0.39370078740157499"/>
  <pageSetup paperSize="5" orientation="landscape" horizontalDpi="300" verticalDpi="300" r:id="rId11"/>
  <headerFooter alignWithMargins="0">
    <oddFooter>&amp;L&amp;"Calibri,Bold"&amp;11 Generated By : 3130079 &amp;R&amp;"Calibri,Bold"&amp;11Page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5"/>
  <sheetViews>
    <sheetView showGridLines="0" workbookViewId="0">
      <selection activeCell="A3" sqref="A3:U3"/>
    </sheetView>
  </sheetViews>
  <sheetFormatPr defaultRowHeight="15"/>
  <cols>
    <col min="1" max="1" width="20.42578125" style="23" customWidth="1"/>
    <col min="2" max="2" width="15.28515625" style="23" hidden="1" customWidth="1"/>
    <col min="3" max="3" width="13.42578125" style="23" hidden="1" customWidth="1"/>
    <col min="4" max="4" width="19.85546875" style="23" customWidth="1"/>
    <col min="5" max="5" width="11.5703125" style="23" bestFit="1" customWidth="1"/>
    <col min="6" max="6" width="7.5703125" style="23" bestFit="1" customWidth="1"/>
    <col min="7" max="7" width="0" style="23" hidden="1" customWidth="1"/>
    <col min="8" max="8" width="9.7109375" style="23" customWidth="1"/>
    <col min="9" max="9" width="9.85546875" style="23" customWidth="1"/>
    <col min="10" max="10" width="9.28515625" style="23" customWidth="1"/>
    <col min="11" max="11" width="0" style="23" hidden="1" customWidth="1"/>
    <col min="12" max="12" width="9.42578125" style="23" customWidth="1"/>
    <col min="13" max="13" width="8.5703125" style="23" customWidth="1"/>
    <col min="14" max="14" width="9" style="23" customWidth="1"/>
    <col min="15" max="15" width="0" style="23" hidden="1" customWidth="1"/>
    <col min="16" max="17" width="8.42578125" style="23" customWidth="1"/>
    <col min="18" max="18" width="7.7109375" style="23" customWidth="1"/>
    <col min="19" max="19" width="0" style="23" hidden="1" customWidth="1"/>
    <col min="20" max="20" width="8.85546875" style="23" customWidth="1"/>
    <col min="21" max="21" width="9.7109375" style="23" customWidth="1"/>
    <col min="22" max="16384" width="9.140625" style="23"/>
  </cols>
  <sheetData>
    <row r="1" spans="1:21" ht="14.25" customHeight="1">
      <c r="A1" s="288" t="s">
        <v>39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15" customHeight="1">
      <c r="A2" s="288" t="s">
        <v>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</row>
    <row r="3" spans="1:21" ht="17.100000000000001" customHeight="1">
      <c r="A3" s="290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</row>
    <row r="4" spans="1:21" ht="17.100000000000001" customHeight="1">
      <c r="A4" s="291" t="s">
        <v>38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</row>
    <row r="5" spans="1:21">
      <c r="A5" s="43" t="s">
        <v>3</v>
      </c>
      <c r="B5" s="43" t="s">
        <v>4</v>
      </c>
      <c r="C5" s="43" t="s">
        <v>4</v>
      </c>
      <c r="D5" s="43" t="s">
        <v>5</v>
      </c>
      <c r="E5" s="43" t="s">
        <v>4</v>
      </c>
      <c r="F5" s="292" t="s">
        <v>6</v>
      </c>
      <c r="G5" s="261"/>
      <c r="H5" s="261"/>
      <c r="I5" s="262"/>
      <c r="J5" s="292" t="s">
        <v>7</v>
      </c>
      <c r="K5" s="261"/>
      <c r="L5" s="261"/>
      <c r="M5" s="262"/>
      <c r="N5" s="292" t="s">
        <v>8</v>
      </c>
      <c r="O5" s="261"/>
      <c r="P5" s="261"/>
      <c r="Q5" s="262"/>
      <c r="R5" s="292" t="s">
        <v>9</v>
      </c>
      <c r="S5" s="261"/>
      <c r="T5" s="261"/>
      <c r="U5" s="262"/>
    </row>
    <row r="6" spans="1:21" ht="30">
      <c r="A6" s="43" t="s">
        <v>4</v>
      </c>
      <c r="B6" s="43" t="s">
        <v>4</v>
      </c>
      <c r="C6" s="43" t="s">
        <v>4</v>
      </c>
      <c r="D6" s="43" t="s">
        <v>4</v>
      </c>
      <c r="E6" s="43" t="s">
        <v>37</v>
      </c>
      <c r="F6" s="43" t="s">
        <v>11</v>
      </c>
      <c r="G6" s="292" t="s">
        <v>12</v>
      </c>
      <c r="H6" s="262"/>
      <c r="I6" s="43" t="s">
        <v>13</v>
      </c>
      <c r="J6" s="43" t="s">
        <v>14</v>
      </c>
      <c r="K6" s="292" t="s">
        <v>12</v>
      </c>
      <c r="L6" s="262"/>
      <c r="M6" s="43" t="s">
        <v>13</v>
      </c>
      <c r="N6" s="43" t="s">
        <v>14</v>
      </c>
      <c r="O6" s="292" t="s">
        <v>12</v>
      </c>
      <c r="P6" s="262"/>
      <c r="Q6" s="43" t="s">
        <v>15</v>
      </c>
      <c r="R6" s="43" t="s">
        <v>14</v>
      </c>
      <c r="S6" s="292" t="s">
        <v>16</v>
      </c>
      <c r="T6" s="262"/>
      <c r="U6" s="43" t="s">
        <v>17</v>
      </c>
    </row>
    <row r="7" spans="1:21" ht="18" customHeight="1">
      <c r="A7" s="267" t="s">
        <v>18</v>
      </c>
      <c r="B7" s="270" t="s">
        <v>19</v>
      </c>
      <c r="C7" s="270" t="s">
        <v>20</v>
      </c>
      <c r="D7" s="42" t="s">
        <v>21</v>
      </c>
      <c r="E7" s="41">
        <v>69668</v>
      </c>
      <c r="F7" s="40">
        <v>343.07135</v>
      </c>
      <c r="G7" s="271">
        <v>1753.5370600000001</v>
      </c>
      <c r="H7" s="272"/>
      <c r="I7" s="40">
        <v>2096.6084099999998</v>
      </c>
      <c r="J7" s="40">
        <v>91.372020000000006</v>
      </c>
      <c r="K7" s="271">
        <v>741.63877000000002</v>
      </c>
      <c r="L7" s="272"/>
      <c r="M7" s="39">
        <v>833.01079000000004</v>
      </c>
      <c r="N7" s="39">
        <v>251.69933</v>
      </c>
      <c r="O7" s="275">
        <v>1011.89829</v>
      </c>
      <c r="P7" s="276"/>
      <c r="Q7" s="39">
        <v>1263.59762</v>
      </c>
      <c r="R7" s="39">
        <v>26.633532645614387</v>
      </c>
      <c r="S7" s="275">
        <v>42.29387487253905</v>
      </c>
      <c r="T7" s="276"/>
      <c r="U7" s="39">
        <v>39.731348306477507</v>
      </c>
    </row>
    <row r="8" spans="1:21" ht="18" customHeight="1">
      <c r="A8" s="268"/>
      <c r="B8" s="268"/>
      <c r="C8" s="268"/>
      <c r="D8" s="38" t="s">
        <v>22</v>
      </c>
      <c r="E8" s="37">
        <v>255</v>
      </c>
      <c r="F8" s="36">
        <v>94.633219999999994</v>
      </c>
      <c r="G8" s="273">
        <v>69.351519999999994</v>
      </c>
      <c r="H8" s="274"/>
      <c r="I8" s="36">
        <v>163.98473999999999</v>
      </c>
      <c r="J8" s="36">
        <v>12.703760000000001</v>
      </c>
      <c r="K8" s="273">
        <v>16.403510000000001</v>
      </c>
      <c r="L8" s="274"/>
      <c r="M8" s="35">
        <v>29.10727</v>
      </c>
      <c r="N8" s="35">
        <v>81.929460000000006</v>
      </c>
      <c r="O8" s="277">
        <v>52.948009999999996</v>
      </c>
      <c r="P8" s="278"/>
      <c r="Q8" s="35">
        <v>134.87746999999999</v>
      </c>
      <c r="R8" s="35">
        <v>13.424207693661909</v>
      </c>
      <c r="S8" s="277">
        <v>23.652704367546665</v>
      </c>
      <c r="T8" s="278"/>
      <c r="U8" s="35">
        <v>17.749986980495869</v>
      </c>
    </row>
    <row r="9" spans="1:21" ht="18" customHeight="1">
      <c r="A9" s="269"/>
      <c r="B9" s="269"/>
      <c r="C9" s="269"/>
      <c r="D9" s="34" t="s">
        <v>23</v>
      </c>
      <c r="E9" s="33">
        <v>156</v>
      </c>
      <c r="F9" s="32">
        <v>285.27035999999998</v>
      </c>
      <c r="G9" s="279">
        <v>44.283239999999999</v>
      </c>
      <c r="H9" s="280"/>
      <c r="I9" s="32">
        <v>329.55360000000002</v>
      </c>
      <c r="J9" s="32">
        <v>7.96957</v>
      </c>
      <c r="K9" s="279">
        <v>2.01979</v>
      </c>
      <c r="L9" s="280"/>
      <c r="M9" s="31">
        <v>9.9893599999999996</v>
      </c>
      <c r="N9" s="31">
        <v>277.30079000000001</v>
      </c>
      <c r="O9" s="281">
        <v>42.263449999999999</v>
      </c>
      <c r="P9" s="282"/>
      <c r="Q9" s="31">
        <v>319.56423999999998</v>
      </c>
      <c r="R9" s="31">
        <v>2.7936901681618798</v>
      </c>
      <c r="S9" s="281">
        <v>4.5610709604807598</v>
      </c>
      <c r="T9" s="282"/>
      <c r="U9" s="31">
        <v>3.0311791465788875</v>
      </c>
    </row>
    <row r="10" spans="1:21" ht="18" customHeight="1">
      <c r="A10" s="260" t="s">
        <v>15</v>
      </c>
      <c r="B10" s="261"/>
      <c r="C10" s="261"/>
      <c r="D10" s="262"/>
      <c r="E10" s="25">
        <v>70079</v>
      </c>
      <c r="F10" s="24">
        <v>722.97492999999997</v>
      </c>
      <c r="G10" s="263">
        <v>1867.17182</v>
      </c>
      <c r="H10" s="262"/>
      <c r="I10" s="24">
        <v>2590.1467499999999</v>
      </c>
      <c r="J10" s="24">
        <v>112.04535</v>
      </c>
      <c r="K10" s="263">
        <v>760.06206999999995</v>
      </c>
      <c r="L10" s="262"/>
      <c r="M10" s="24">
        <v>872.10742000000005</v>
      </c>
      <c r="N10" s="24">
        <v>610.92957999999999</v>
      </c>
      <c r="O10" s="263">
        <v>1107.1097500000001</v>
      </c>
      <c r="P10" s="262"/>
      <c r="Q10" s="24">
        <v>1718.0393300000001</v>
      </c>
      <c r="R10" s="24">
        <v>15.497819544033153</v>
      </c>
      <c r="S10" s="263">
        <v>40.706594961357119</v>
      </c>
      <c r="T10" s="262"/>
      <c r="U10" s="24">
        <v>33.670193397343219</v>
      </c>
    </row>
    <row r="11" spans="1:21" ht="18" customHeight="1">
      <c r="A11" s="267" t="s">
        <v>24</v>
      </c>
      <c r="B11" s="270" t="s">
        <v>19</v>
      </c>
      <c r="C11" s="270" t="s">
        <v>20</v>
      </c>
      <c r="D11" s="42" t="s">
        <v>21</v>
      </c>
      <c r="E11" s="41">
        <v>1546</v>
      </c>
      <c r="F11" s="40">
        <v>36.648380000000003</v>
      </c>
      <c r="G11" s="271">
        <v>20.07752</v>
      </c>
      <c r="H11" s="272"/>
      <c r="I11" s="40">
        <v>56.725900000000003</v>
      </c>
      <c r="J11" s="40">
        <v>24.49193</v>
      </c>
      <c r="K11" s="271">
        <v>8.8380200000000002</v>
      </c>
      <c r="L11" s="272"/>
      <c r="M11" s="39">
        <v>33.329949999999997</v>
      </c>
      <c r="N11" s="39">
        <v>12.15645</v>
      </c>
      <c r="O11" s="275">
        <v>11.2395</v>
      </c>
      <c r="P11" s="276"/>
      <c r="Q11" s="39">
        <v>23.395949999999999</v>
      </c>
      <c r="R11" s="39">
        <v>66.829502422753748</v>
      </c>
      <c r="S11" s="275">
        <v>44.019480493606778</v>
      </c>
      <c r="T11" s="276"/>
      <c r="U11" s="39">
        <v>58.756141374574931</v>
      </c>
    </row>
    <row r="12" spans="1:21" ht="18" customHeight="1">
      <c r="A12" s="269"/>
      <c r="B12" s="269"/>
      <c r="C12" s="269"/>
      <c r="D12" s="34" t="s">
        <v>22</v>
      </c>
      <c r="E12" s="33">
        <v>1</v>
      </c>
      <c r="F12" s="32">
        <v>0.23688000000000001</v>
      </c>
      <c r="G12" s="279">
        <v>0.15792</v>
      </c>
      <c r="H12" s="280"/>
      <c r="I12" s="32">
        <v>0.39479999999999998</v>
      </c>
      <c r="J12" s="32">
        <v>0</v>
      </c>
      <c r="K12" s="279">
        <v>0</v>
      </c>
      <c r="L12" s="280"/>
      <c r="M12" s="31">
        <v>0</v>
      </c>
      <c r="N12" s="31">
        <v>0.23688000000000001</v>
      </c>
      <c r="O12" s="281">
        <v>0.15792</v>
      </c>
      <c r="P12" s="282"/>
      <c r="Q12" s="31">
        <v>0.39479999999999998</v>
      </c>
      <c r="R12" s="31">
        <v>0</v>
      </c>
      <c r="S12" s="281">
        <v>0</v>
      </c>
      <c r="T12" s="282"/>
      <c r="U12" s="31">
        <v>0</v>
      </c>
    </row>
    <row r="13" spans="1:21" ht="18" customHeight="1">
      <c r="A13" s="260" t="s">
        <v>15</v>
      </c>
      <c r="B13" s="261"/>
      <c r="C13" s="261"/>
      <c r="D13" s="262"/>
      <c r="E13" s="25">
        <v>1547</v>
      </c>
      <c r="F13" s="24">
        <v>36.885260000000002</v>
      </c>
      <c r="G13" s="263">
        <v>20.235440000000001</v>
      </c>
      <c r="H13" s="262"/>
      <c r="I13" s="24">
        <v>57.120699999999999</v>
      </c>
      <c r="J13" s="24">
        <v>24.49193</v>
      </c>
      <c r="K13" s="263">
        <v>8.8380200000000002</v>
      </c>
      <c r="L13" s="262"/>
      <c r="M13" s="24">
        <v>33.329949999999997</v>
      </c>
      <c r="N13" s="24">
        <v>12.393330000000001</v>
      </c>
      <c r="O13" s="263">
        <v>11.39742</v>
      </c>
      <c r="P13" s="262"/>
      <c r="Q13" s="24">
        <v>23.790749999999999</v>
      </c>
      <c r="R13" s="24">
        <v>66.400318175878382</v>
      </c>
      <c r="S13" s="263">
        <v>43.675946754802467</v>
      </c>
      <c r="T13" s="262"/>
      <c r="U13" s="24">
        <v>58.350037727128694</v>
      </c>
    </row>
    <row r="14" spans="1:21" ht="18" customHeight="1">
      <c r="A14" s="267" t="s">
        <v>25</v>
      </c>
      <c r="B14" s="270" t="s">
        <v>19</v>
      </c>
      <c r="C14" s="270" t="s">
        <v>20</v>
      </c>
      <c r="D14" s="42" t="s">
        <v>26</v>
      </c>
      <c r="E14" s="41">
        <v>2917</v>
      </c>
      <c r="F14" s="40">
        <v>108.28543000000001</v>
      </c>
      <c r="G14" s="271">
        <v>32.002459999999999</v>
      </c>
      <c r="H14" s="272"/>
      <c r="I14" s="40">
        <v>140.28789</v>
      </c>
      <c r="J14" s="40">
        <v>3.4766699999999999</v>
      </c>
      <c r="K14" s="271">
        <v>4.2721499999999999</v>
      </c>
      <c r="L14" s="272"/>
      <c r="M14" s="39">
        <v>7.7488200000000003</v>
      </c>
      <c r="N14" s="39">
        <v>104.80876000000001</v>
      </c>
      <c r="O14" s="275">
        <v>27.730309999999999</v>
      </c>
      <c r="P14" s="276"/>
      <c r="Q14" s="39">
        <v>132.53907000000001</v>
      </c>
      <c r="R14" s="39">
        <v>3.2106535477579947</v>
      </c>
      <c r="S14" s="275">
        <v>13.34944251160692</v>
      </c>
      <c r="T14" s="276"/>
      <c r="U14" s="39">
        <v>5.5235131129279944</v>
      </c>
    </row>
    <row r="15" spans="1:21" ht="18" customHeight="1">
      <c r="A15" s="269"/>
      <c r="B15" s="269"/>
      <c r="C15" s="269"/>
      <c r="D15" s="34" t="s">
        <v>27</v>
      </c>
      <c r="E15" s="33">
        <v>687</v>
      </c>
      <c r="F15" s="32">
        <v>14.068194999999999</v>
      </c>
      <c r="G15" s="279">
        <v>110.74755999999999</v>
      </c>
      <c r="H15" s="280"/>
      <c r="I15" s="32">
        <v>124.815755</v>
      </c>
      <c r="J15" s="32">
        <v>11.682130000000001</v>
      </c>
      <c r="K15" s="279">
        <v>108.89166</v>
      </c>
      <c r="L15" s="280"/>
      <c r="M15" s="31">
        <v>120.57379</v>
      </c>
      <c r="N15" s="31">
        <v>2.3860649999999999</v>
      </c>
      <c r="O15" s="281">
        <v>1.8559000000000001</v>
      </c>
      <c r="P15" s="282"/>
      <c r="Q15" s="31">
        <v>4.2419650000000004</v>
      </c>
      <c r="R15" s="31">
        <v>83.039295375135197</v>
      </c>
      <c r="S15" s="281">
        <v>98.32420687191663</v>
      </c>
      <c r="T15" s="282"/>
      <c r="U15" s="31">
        <v>96.601418626999447</v>
      </c>
    </row>
    <row r="16" spans="1:21" ht="18" customHeight="1">
      <c r="A16" s="260" t="s">
        <v>15</v>
      </c>
      <c r="B16" s="286"/>
      <c r="C16" s="286"/>
      <c r="D16" s="283"/>
      <c r="E16" s="260">
        <v>3604</v>
      </c>
      <c r="F16" s="263">
        <v>122.35362499999999</v>
      </c>
      <c r="G16" s="263">
        <v>142.75002000000001</v>
      </c>
      <c r="H16" s="283"/>
      <c r="I16" s="263">
        <v>265.10364499999997</v>
      </c>
      <c r="J16" s="263">
        <v>15.158799999999999</v>
      </c>
      <c r="K16" s="263">
        <v>113.16381</v>
      </c>
      <c r="L16" s="283"/>
      <c r="M16" s="263">
        <v>128.32261</v>
      </c>
      <c r="N16" s="263">
        <v>107.19482499999999</v>
      </c>
      <c r="O16" s="263">
        <v>29.586210000000001</v>
      </c>
      <c r="P16" s="283"/>
      <c r="Q16" s="263">
        <v>136.781035</v>
      </c>
      <c r="R16" s="263">
        <v>12.38933460287752</v>
      </c>
      <c r="S16" s="263">
        <v>79.274111485238322</v>
      </c>
      <c r="T16" s="283"/>
      <c r="U16" s="263">
        <v>48.404694699690005</v>
      </c>
    </row>
    <row r="17" spans="1:21" ht="2.25" customHeight="1">
      <c r="A17" s="284"/>
      <c r="B17" s="287"/>
      <c r="C17" s="287"/>
      <c r="D17" s="285"/>
      <c r="E17" s="269"/>
      <c r="F17" s="269"/>
      <c r="G17" s="284"/>
      <c r="H17" s="285"/>
      <c r="I17" s="269"/>
      <c r="J17" s="269"/>
      <c r="K17" s="284"/>
      <c r="L17" s="285"/>
      <c r="M17" s="269"/>
      <c r="N17" s="269"/>
      <c r="O17" s="284"/>
      <c r="P17" s="285"/>
      <c r="Q17" s="269"/>
      <c r="R17" s="269"/>
      <c r="S17" s="284"/>
      <c r="T17" s="285"/>
      <c r="U17" s="269"/>
    </row>
    <row r="18" spans="1:21" ht="18" customHeight="1">
      <c r="A18" s="267" t="s">
        <v>28</v>
      </c>
      <c r="B18" s="270" t="s">
        <v>19</v>
      </c>
      <c r="C18" s="270" t="s">
        <v>20</v>
      </c>
      <c r="D18" s="42" t="s">
        <v>21</v>
      </c>
      <c r="E18" s="41">
        <v>44217</v>
      </c>
      <c r="F18" s="40">
        <v>452.54953999999998</v>
      </c>
      <c r="G18" s="271">
        <v>357.23230000000001</v>
      </c>
      <c r="H18" s="272"/>
      <c r="I18" s="40">
        <v>809.78183999999999</v>
      </c>
      <c r="J18" s="40">
        <v>54.128979999999999</v>
      </c>
      <c r="K18" s="271">
        <v>190.40282999999999</v>
      </c>
      <c r="L18" s="272"/>
      <c r="M18" s="39">
        <v>244.53181000000001</v>
      </c>
      <c r="N18" s="39">
        <v>398.42056000000002</v>
      </c>
      <c r="O18" s="275">
        <v>166.82946999999999</v>
      </c>
      <c r="P18" s="276"/>
      <c r="Q18" s="39">
        <v>565.25003000000004</v>
      </c>
      <c r="R18" s="39">
        <v>11.960896038033759</v>
      </c>
      <c r="S18" s="275">
        <v>53.299444087222795</v>
      </c>
      <c r="T18" s="276"/>
      <c r="U18" s="39">
        <v>30.197245470459055</v>
      </c>
    </row>
    <row r="19" spans="1:21" ht="18" customHeight="1">
      <c r="A19" s="268"/>
      <c r="B19" s="268"/>
      <c r="C19" s="268"/>
      <c r="D19" s="38" t="s">
        <v>22</v>
      </c>
      <c r="E19" s="37">
        <v>58</v>
      </c>
      <c r="F19" s="36">
        <v>14.952</v>
      </c>
      <c r="G19" s="273">
        <v>2.7174399999999999</v>
      </c>
      <c r="H19" s="274"/>
      <c r="I19" s="36">
        <v>17.669440000000002</v>
      </c>
      <c r="J19" s="36">
        <v>0.60528000000000004</v>
      </c>
      <c r="K19" s="273">
        <v>0.14968000000000001</v>
      </c>
      <c r="L19" s="274"/>
      <c r="M19" s="35">
        <v>0.75495999999999996</v>
      </c>
      <c r="N19" s="35">
        <v>14.346719999999999</v>
      </c>
      <c r="O19" s="277">
        <v>2.5677599999999998</v>
      </c>
      <c r="P19" s="278"/>
      <c r="Q19" s="35">
        <v>16.914480000000001</v>
      </c>
      <c r="R19" s="35">
        <v>4.0481540930979136</v>
      </c>
      <c r="S19" s="277">
        <v>5.5081252943947243</v>
      </c>
      <c r="T19" s="278"/>
      <c r="U19" s="35">
        <v>4.2726877592045929</v>
      </c>
    </row>
    <row r="20" spans="1:21" ht="18" customHeight="1">
      <c r="A20" s="269"/>
      <c r="B20" s="269"/>
      <c r="C20" s="269"/>
      <c r="D20" s="34" t="s">
        <v>23</v>
      </c>
      <c r="E20" s="33">
        <v>1</v>
      </c>
      <c r="F20" s="32">
        <v>0.70108999999999999</v>
      </c>
      <c r="G20" s="279">
        <v>4.9880000000000001E-2</v>
      </c>
      <c r="H20" s="280"/>
      <c r="I20" s="32">
        <v>0.75097000000000003</v>
      </c>
      <c r="J20" s="32">
        <v>0.70108999999999999</v>
      </c>
      <c r="K20" s="279">
        <v>4.9880000000000001E-2</v>
      </c>
      <c r="L20" s="280"/>
      <c r="M20" s="31">
        <v>0.75097000000000003</v>
      </c>
      <c r="N20" s="31">
        <v>0</v>
      </c>
      <c r="O20" s="281">
        <v>0</v>
      </c>
      <c r="P20" s="282"/>
      <c r="Q20" s="31">
        <v>0</v>
      </c>
      <c r="R20" s="31">
        <v>100</v>
      </c>
      <c r="S20" s="281">
        <v>100</v>
      </c>
      <c r="T20" s="282"/>
      <c r="U20" s="31">
        <v>100</v>
      </c>
    </row>
    <row r="21" spans="1:21" ht="18" customHeight="1">
      <c r="A21" s="260" t="s">
        <v>15</v>
      </c>
      <c r="B21" s="261"/>
      <c r="C21" s="261"/>
      <c r="D21" s="262"/>
      <c r="E21" s="25">
        <v>44276</v>
      </c>
      <c r="F21" s="24">
        <v>468.20263</v>
      </c>
      <c r="G21" s="263">
        <v>359.99961999999999</v>
      </c>
      <c r="H21" s="262"/>
      <c r="I21" s="24">
        <v>828.20225000000005</v>
      </c>
      <c r="J21" s="24">
        <v>55.43535</v>
      </c>
      <c r="K21" s="263">
        <v>190.60239000000001</v>
      </c>
      <c r="L21" s="262"/>
      <c r="M21" s="24">
        <v>246.03774000000001</v>
      </c>
      <c r="N21" s="24">
        <v>412.76728000000003</v>
      </c>
      <c r="O21" s="263">
        <v>169.39723000000001</v>
      </c>
      <c r="P21" s="262"/>
      <c r="Q21" s="24">
        <v>582.16450999999995</v>
      </c>
      <c r="R21" s="24">
        <v>11.840033875931026</v>
      </c>
      <c r="S21" s="263">
        <v>52.945164219895567</v>
      </c>
      <c r="T21" s="262"/>
      <c r="U21" s="24">
        <v>29.707446460088704</v>
      </c>
    </row>
    <row r="22" spans="1:21" ht="18" customHeight="1">
      <c r="A22" s="267" t="s">
        <v>36</v>
      </c>
      <c r="B22" s="270" t="s">
        <v>19</v>
      </c>
      <c r="C22" s="270" t="s">
        <v>20</v>
      </c>
      <c r="D22" s="42" t="s">
        <v>21</v>
      </c>
      <c r="E22" s="41">
        <v>421</v>
      </c>
      <c r="F22" s="40">
        <v>421.23712999999998</v>
      </c>
      <c r="G22" s="271">
        <v>361.44211000000001</v>
      </c>
      <c r="H22" s="272"/>
      <c r="I22" s="40">
        <v>782.67924000000005</v>
      </c>
      <c r="J22" s="40">
        <v>34.031779999999998</v>
      </c>
      <c r="K22" s="271">
        <v>129.03569999999999</v>
      </c>
      <c r="L22" s="272"/>
      <c r="M22" s="39">
        <v>163.06747999999999</v>
      </c>
      <c r="N22" s="39">
        <v>387.20535000000001</v>
      </c>
      <c r="O22" s="275">
        <v>232.40640999999999</v>
      </c>
      <c r="P22" s="276"/>
      <c r="Q22" s="39">
        <v>619.61176</v>
      </c>
      <c r="R22" s="39">
        <v>8.0790076601272069</v>
      </c>
      <c r="S22" s="275">
        <v>35.700239797736906</v>
      </c>
      <c r="T22" s="276"/>
      <c r="U22" s="39">
        <v>20.834522198391259</v>
      </c>
    </row>
    <row r="23" spans="1:21" ht="18" customHeight="1">
      <c r="A23" s="268"/>
      <c r="B23" s="268"/>
      <c r="C23" s="268"/>
      <c r="D23" s="38" t="s">
        <v>22</v>
      </c>
      <c r="E23" s="37">
        <v>23</v>
      </c>
      <c r="F23" s="36">
        <v>63.45581</v>
      </c>
      <c r="G23" s="273">
        <v>25.812629999999999</v>
      </c>
      <c r="H23" s="274"/>
      <c r="I23" s="36">
        <v>89.268439999999998</v>
      </c>
      <c r="J23" s="36">
        <v>3.1184799999999999</v>
      </c>
      <c r="K23" s="273">
        <v>1.20038</v>
      </c>
      <c r="L23" s="274"/>
      <c r="M23" s="35">
        <v>4.3188599999999999</v>
      </c>
      <c r="N23" s="35">
        <v>60.337330000000001</v>
      </c>
      <c r="O23" s="277">
        <v>24.61225</v>
      </c>
      <c r="P23" s="278"/>
      <c r="Q23" s="35">
        <v>84.949579999999997</v>
      </c>
      <c r="R23" s="35">
        <v>4.9144120924466961</v>
      </c>
      <c r="S23" s="277">
        <v>4.6503591458909845</v>
      </c>
      <c r="T23" s="278"/>
      <c r="U23" s="35">
        <v>4.8380592289951521</v>
      </c>
    </row>
    <row r="24" spans="1:21" ht="18" customHeight="1">
      <c r="A24" s="269"/>
      <c r="B24" s="269"/>
      <c r="C24" s="269"/>
      <c r="D24" s="34" t="s">
        <v>23</v>
      </c>
      <c r="E24" s="33">
        <v>37</v>
      </c>
      <c r="F24" s="32">
        <v>246.14726999999999</v>
      </c>
      <c r="G24" s="279">
        <v>3.18</v>
      </c>
      <c r="H24" s="280"/>
      <c r="I24" s="32">
        <v>249.32727</v>
      </c>
      <c r="J24" s="32">
        <v>2.4791599999999998</v>
      </c>
      <c r="K24" s="279">
        <v>0</v>
      </c>
      <c r="L24" s="280"/>
      <c r="M24" s="31">
        <v>2.4791599999999998</v>
      </c>
      <c r="N24" s="31">
        <v>243.66811000000001</v>
      </c>
      <c r="O24" s="281">
        <v>3.18</v>
      </c>
      <c r="P24" s="282"/>
      <c r="Q24" s="31">
        <v>246.84810999999999</v>
      </c>
      <c r="R24" s="31">
        <v>1.0071856575943336</v>
      </c>
      <c r="S24" s="281">
        <v>0</v>
      </c>
      <c r="T24" s="282"/>
      <c r="U24" s="31">
        <v>0.99433968855472565</v>
      </c>
    </row>
    <row r="25" spans="1:21" ht="18" customHeight="1">
      <c r="A25" s="260" t="s">
        <v>15</v>
      </c>
      <c r="B25" s="261"/>
      <c r="C25" s="261"/>
      <c r="D25" s="262"/>
      <c r="E25" s="25">
        <v>481</v>
      </c>
      <c r="F25" s="24">
        <v>730.84020999999996</v>
      </c>
      <c r="G25" s="263">
        <v>390.43473999999998</v>
      </c>
      <c r="H25" s="262"/>
      <c r="I25" s="24">
        <v>1121.27495</v>
      </c>
      <c r="J25" s="24">
        <v>39.629420000000003</v>
      </c>
      <c r="K25" s="263">
        <v>130.23607999999999</v>
      </c>
      <c r="L25" s="262"/>
      <c r="M25" s="24">
        <v>169.8655</v>
      </c>
      <c r="N25" s="24">
        <v>691.21078999999997</v>
      </c>
      <c r="O25" s="263">
        <v>260.19866000000002</v>
      </c>
      <c r="P25" s="262"/>
      <c r="Q25" s="24">
        <v>951.40944999999999</v>
      </c>
      <c r="R25" s="24">
        <v>5.4224465837751321</v>
      </c>
      <c r="S25" s="263">
        <v>33.356683373001083</v>
      </c>
      <c r="T25" s="262"/>
      <c r="U25" s="24">
        <v>15.149317301701959</v>
      </c>
    </row>
    <row r="26" spans="1:21" ht="18" customHeight="1">
      <c r="A26" s="267" t="s">
        <v>35</v>
      </c>
      <c r="B26" s="270" t="s">
        <v>19</v>
      </c>
      <c r="C26" s="270" t="s">
        <v>20</v>
      </c>
      <c r="D26" s="42" t="s">
        <v>34</v>
      </c>
      <c r="E26" s="41">
        <v>608</v>
      </c>
      <c r="F26" s="40">
        <v>1.5246</v>
      </c>
      <c r="G26" s="271">
        <v>3.6288</v>
      </c>
      <c r="H26" s="272"/>
      <c r="I26" s="40">
        <v>5.1534000000000004</v>
      </c>
      <c r="J26" s="40">
        <v>0.43380000000000002</v>
      </c>
      <c r="K26" s="271">
        <v>1.1628000000000001</v>
      </c>
      <c r="L26" s="272"/>
      <c r="M26" s="39">
        <v>1.5966</v>
      </c>
      <c r="N26" s="39">
        <v>1.0908</v>
      </c>
      <c r="O26" s="275">
        <v>2.4660000000000002</v>
      </c>
      <c r="P26" s="276"/>
      <c r="Q26" s="39">
        <v>3.5568</v>
      </c>
      <c r="R26" s="39">
        <v>28.45336481700118</v>
      </c>
      <c r="S26" s="275">
        <v>32.043650793650791</v>
      </c>
      <c r="T26" s="276"/>
      <c r="U26" s="39">
        <v>30.981487949703109</v>
      </c>
    </row>
    <row r="27" spans="1:21" ht="18" customHeight="1">
      <c r="A27" s="268"/>
      <c r="B27" s="268"/>
      <c r="C27" s="268"/>
      <c r="D27" s="38" t="s">
        <v>33</v>
      </c>
      <c r="E27" s="37">
        <v>6</v>
      </c>
      <c r="F27" s="36">
        <v>9.9000000000000008E-3</v>
      </c>
      <c r="G27" s="273">
        <v>8.6400000000000005E-2</v>
      </c>
      <c r="H27" s="274"/>
      <c r="I27" s="36">
        <v>9.6299999999999997E-2</v>
      </c>
      <c r="J27" s="36">
        <v>2.7000000000000001E-3</v>
      </c>
      <c r="K27" s="273">
        <v>1.44E-2</v>
      </c>
      <c r="L27" s="274"/>
      <c r="M27" s="35">
        <v>1.7100000000000001E-2</v>
      </c>
      <c r="N27" s="35">
        <v>7.1999999999999998E-3</v>
      </c>
      <c r="O27" s="277">
        <v>7.1999999999999995E-2</v>
      </c>
      <c r="P27" s="278"/>
      <c r="Q27" s="35">
        <v>7.9200000000000007E-2</v>
      </c>
      <c r="R27" s="35">
        <v>27.272727272727273</v>
      </c>
      <c r="S27" s="277">
        <v>16.666666666666668</v>
      </c>
      <c r="T27" s="278"/>
      <c r="U27" s="35">
        <v>17.757009345794394</v>
      </c>
    </row>
    <row r="28" spans="1:21" ht="18" customHeight="1">
      <c r="A28" s="268"/>
      <c r="B28" s="268"/>
      <c r="C28" s="268"/>
      <c r="D28" s="38" t="s">
        <v>32</v>
      </c>
      <c r="E28" s="37">
        <v>883</v>
      </c>
      <c r="F28" s="36">
        <v>1.3266</v>
      </c>
      <c r="G28" s="273">
        <v>4.4748000000000001</v>
      </c>
      <c r="H28" s="274"/>
      <c r="I28" s="36">
        <v>5.8014000000000001</v>
      </c>
      <c r="J28" s="36">
        <v>0.45540000000000003</v>
      </c>
      <c r="K28" s="273">
        <v>2.1402000000000001</v>
      </c>
      <c r="L28" s="274"/>
      <c r="M28" s="35">
        <v>2.5956000000000001</v>
      </c>
      <c r="N28" s="35">
        <v>0.87119999999999997</v>
      </c>
      <c r="O28" s="277">
        <v>2.3346</v>
      </c>
      <c r="P28" s="278"/>
      <c r="Q28" s="35">
        <v>3.2058</v>
      </c>
      <c r="R28" s="35">
        <v>34.328358208955223</v>
      </c>
      <c r="S28" s="277">
        <v>47.827835880933229</v>
      </c>
      <c r="T28" s="278"/>
      <c r="U28" s="35">
        <v>44.740924604405834</v>
      </c>
    </row>
    <row r="29" spans="1:21" ht="18" customHeight="1">
      <c r="A29" s="269"/>
      <c r="B29" s="269"/>
      <c r="C29" s="269"/>
      <c r="D29" s="34" t="s">
        <v>31</v>
      </c>
      <c r="E29" s="33">
        <v>61694</v>
      </c>
      <c r="F29" s="32">
        <v>67.477850000000004</v>
      </c>
      <c r="G29" s="279">
        <v>372.45420000000001</v>
      </c>
      <c r="H29" s="280"/>
      <c r="I29" s="32">
        <v>439.93205</v>
      </c>
      <c r="J29" s="32">
        <v>34.60528</v>
      </c>
      <c r="K29" s="279">
        <v>204.27255</v>
      </c>
      <c r="L29" s="280"/>
      <c r="M29" s="31">
        <v>238.87782999999999</v>
      </c>
      <c r="N29" s="31">
        <v>32.872570000000003</v>
      </c>
      <c r="O29" s="281">
        <v>168.18164999999999</v>
      </c>
      <c r="P29" s="282"/>
      <c r="Q29" s="31">
        <v>201.05421999999999</v>
      </c>
      <c r="R29" s="31">
        <v>51.283910201643948</v>
      </c>
      <c r="S29" s="281">
        <v>54.845011816217941</v>
      </c>
      <c r="T29" s="282"/>
      <c r="U29" s="31">
        <v>54.298801371711839</v>
      </c>
    </row>
    <row r="30" spans="1:21" ht="18" customHeight="1">
      <c r="A30" s="260" t="s">
        <v>15</v>
      </c>
      <c r="B30" s="261"/>
      <c r="C30" s="261"/>
      <c r="D30" s="262"/>
      <c r="E30" s="25">
        <v>63191</v>
      </c>
      <c r="F30" s="24">
        <v>70.338949999999997</v>
      </c>
      <c r="G30" s="263">
        <v>380.64420000000001</v>
      </c>
      <c r="H30" s="262"/>
      <c r="I30" s="24">
        <v>450.98315000000002</v>
      </c>
      <c r="J30" s="24">
        <v>35.49718</v>
      </c>
      <c r="K30" s="263">
        <v>207.58994999999999</v>
      </c>
      <c r="L30" s="262"/>
      <c r="M30" s="24">
        <v>243.08713</v>
      </c>
      <c r="N30" s="24">
        <v>34.841769999999997</v>
      </c>
      <c r="O30" s="263">
        <v>173.05425</v>
      </c>
      <c r="P30" s="262"/>
      <c r="Q30" s="24">
        <v>207.89601999999999</v>
      </c>
      <c r="R30" s="24">
        <v>50.465894074335772</v>
      </c>
      <c r="S30" s="263">
        <v>54.53648052433217</v>
      </c>
      <c r="T30" s="262"/>
      <c r="U30" s="24">
        <v>53.901599206090076</v>
      </c>
    </row>
    <row r="31" spans="1:21" ht="32.25" customHeight="1">
      <c r="A31" s="30" t="s">
        <v>29</v>
      </c>
      <c r="B31" s="29" t="s">
        <v>19</v>
      </c>
      <c r="C31" s="29" t="s">
        <v>20</v>
      </c>
      <c r="D31" s="28" t="s">
        <v>21</v>
      </c>
      <c r="E31" s="27">
        <v>9021</v>
      </c>
      <c r="F31" s="26">
        <v>386.07276999999999</v>
      </c>
      <c r="G31" s="264">
        <v>92.529949999999999</v>
      </c>
      <c r="H31" s="265"/>
      <c r="I31" s="26">
        <v>478.60271999999998</v>
      </c>
      <c r="J31" s="26">
        <v>16.911449999999999</v>
      </c>
      <c r="K31" s="264">
        <v>20.259350000000001</v>
      </c>
      <c r="L31" s="265"/>
      <c r="M31" s="26">
        <v>37.1708</v>
      </c>
      <c r="N31" s="26">
        <v>369.16131999999999</v>
      </c>
      <c r="O31" s="266">
        <v>72.270600000000002</v>
      </c>
      <c r="P31" s="265"/>
      <c r="Q31" s="26">
        <v>441.43191999999999</v>
      </c>
      <c r="R31" s="26">
        <v>4.3803788596642024</v>
      </c>
      <c r="S31" s="266">
        <v>21.894910782941093</v>
      </c>
      <c r="T31" s="265"/>
      <c r="U31" s="26">
        <v>7.7665250210028054</v>
      </c>
    </row>
    <row r="32" spans="1:21" ht="18" customHeight="1">
      <c r="A32" s="260" t="s">
        <v>15</v>
      </c>
      <c r="B32" s="261"/>
      <c r="C32" s="261"/>
      <c r="D32" s="262"/>
      <c r="E32" s="25">
        <v>9021</v>
      </c>
      <c r="F32" s="24">
        <v>386.07276999999999</v>
      </c>
      <c r="G32" s="263">
        <v>92.529949999999999</v>
      </c>
      <c r="H32" s="262"/>
      <c r="I32" s="24">
        <v>478.60271999999998</v>
      </c>
      <c r="J32" s="24">
        <v>16.911449999999999</v>
      </c>
      <c r="K32" s="263">
        <v>20.259350000000001</v>
      </c>
      <c r="L32" s="262"/>
      <c r="M32" s="24">
        <v>37.1708</v>
      </c>
      <c r="N32" s="24">
        <v>369.16131999999999</v>
      </c>
      <c r="O32" s="263">
        <v>72.270600000000002</v>
      </c>
      <c r="P32" s="262"/>
      <c r="Q32" s="24">
        <v>441.43191999999999</v>
      </c>
      <c r="R32" s="24">
        <v>4.3803788596642024</v>
      </c>
      <c r="S32" s="263">
        <v>21.894910782941093</v>
      </c>
      <c r="T32" s="262"/>
      <c r="U32" s="24">
        <v>7.7665250210028054</v>
      </c>
    </row>
    <row r="33" spans="1:21" ht="18" customHeight="1">
      <c r="A33" s="260" t="s">
        <v>30</v>
      </c>
      <c r="B33" s="261"/>
      <c r="C33" s="261"/>
      <c r="D33" s="262"/>
      <c r="E33" s="25">
        <v>192199</v>
      </c>
      <c r="F33" s="24">
        <v>2537.6683750000002</v>
      </c>
      <c r="G33" s="263">
        <v>3253.7657899999999</v>
      </c>
      <c r="H33" s="262"/>
      <c r="I33" s="24">
        <v>5791.4341649999997</v>
      </c>
      <c r="J33" s="24">
        <v>299.16948000000002</v>
      </c>
      <c r="K33" s="263">
        <v>1430.7516700000001</v>
      </c>
      <c r="L33" s="262"/>
      <c r="M33" s="24">
        <v>1729.9211499999999</v>
      </c>
      <c r="N33" s="24">
        <v>2238.4988950000002</v>
      </c>
      <c r="O33" s="263">
        <v>1823.01412</v>
      </c>
      <c r="P33" s="262"/>
      <c r="Q33" s="24">
        <v>4061.513015</v>
      </c>
      <c r="R33" s="24">
        <v>11.789147981165979</v>
      </c>
      <c r="S33" s="263">
        <v>43.972177542625154</v>
      </c>
      <c r="T33" s="262"/>
      <c r="U33" s="24">
        <v>29.870341278411132</v>
      </c>
    </row>
    <row r="34" spans="1:21" ht="0" hidden="1" customHeight="1"/>
    <row r="35" spans="1:21" ht="3" customHeight="1"/>
  </sheetData>
  <sheetProtection algorithmName="SHA-512" hashValue="9wAfuM/ZzX0GvZ4Wk/J9xopDPEG6Sk6St7USrewIMo0dte/7w6qd3fnt/AZ8uUnCn+pEfuSD/J2j4Qs9P39UNw==" saltValue="BeGdQMAMmr86U8uacw6pIQ==" spinCount="100000" sheet="1" objects="1" scenarios="1"/>
  <mergeCells count="151">
    <mergeCell ref="A1:U1"/>
    <mergeCell ref="A2:U2"/>
    <mergeCell ref="A3:U3"/>
    <mergeCell ref="A4:U4"/>
    <mergeCell ref="F5:I5"/>
    <mergeCell ref="J5:M5"/>
    <mergeCell ref="N5:Q5"/>
    <mergeCell ref="R5:U5"/>
    <mergeCell ref="S7:T7"/>
    <mergeCell ref="A7:A9"/>
    <mergeCell ref="B7:B9"/>
    <mergeCell ref="C7:C9"/>
    <mergeCell ref="G8:H8"/>
    <mergeCell ref="K8:L8"/>
    <mergeCell ref="O8:P8"/>
    <mergeCell ref="S8:T8"/>
    <mergeCell ref="G9:H9"/>
    <mergeCell ref="G6:H6"/>
    <mergeCell ref="K6:L6"/>
    <mergeCell ref="O6:P6"/>
    <mergeCell ref="S6:T6"/>
    <mergeCell ref="G7:H7"/>
    <mergeCell ref="K7:L7"/>
    <mergeCell ref="O7:P7"/>
    <mergeCell ref="O9:P9"/>
    <mergeCell ref="S9:T9"/>
    <mergeCell ref="K9:L9"/>
    <mergeCell ref="K15:L15"/>
    <mergeCell ref="O15:P15"/>
    <mergeCell ref="S15:T15"/>
    <mergeCell ref="A10:D10"/>
    <mergeCell ref="G10:H10"/>
    <mergeCell ref="K10:L10"/>
    <mergeCell ref="O10:P10"/>
    <mergeCell ref="S10:T10"/>
    <mergeCell ref="A11:A12"/>
    <mergeCell ref="B11:B12"/>
    <mergeCell ref="C11:C12"/>
    <mergeCell ref="G11:H11"/>
    <mergeCell ref="K11:L11"/>
    <mergeCell ref="A16:D17"/>
    <mergeCell ref="E16:E17"/>
    <mergeCell ref="F16:F17"/>
    <mergeCell ref="G16:H17"/>
    <mergeCell ref="I16:I17"/>
    <mergeCell ref="O13:P13"/>
    <mergeCell ref="S13:T13"/>
    <mergeCell ref="O11:P11"/>
    <mergeCell ref="S11:T11"/>
    <mergeCell ref="G12:H12"/>
    <mergeCell ref="K12:L12"/>
    <mergeCell ref="O12:P12"/>
    <mergeCell ref="S12:T12"/>
    <mergeCell ref="A14:A15"/>
    <mergeCell ref="B14:B15"/>
    <mergeCell ref="C14:C15"/>
    <mergeCell ref="G14:H14"/>
    <mergeCell ref="K14:L14"/>
    <mergeCell ref="A13:D13"/>
    <mergeCell ref="G13:H13"/>
    <mergeCell ref="K13:L13"/>
    <mergeCell ref="O14:P14"/>
    <mergeCell ref="S14:T14"/>
    <mergeCell ref="G15:H15"/>
    <mergeCell ref="S18:T18"/>
    <mergeCell ref="G19:H19"/>
    <mergeCell ref="K19:L19"/>
    <mergeCell ref="O19:P19"/>
    <mergeCell ref="S19:T19"/>
    <mergeCell ref="G20:H20"/>
    <mergeCell ref="Q16:Q17"/>
    <mergeCell ref="R16:R17"/>
    <mergeCell ref="S16:T17"/>
    <mergeCell ref="J16:J17"/>
    <mergeCell ref="K16:L17"/>
    <mergeCell ref="M16:M17"/>
    <mergeCell ref="N16:N17"/>
    <mergeCell ref="O16:P17"/>
    <mergeCell ref="U16:U17"/>
    <mergeCell ref="A18:A20"/>
    <mergeCell ref="B18:B20"/>
    <mergeCell ref="C18:C20"/>
    <mergeCell ref="G18:H18"/>
    <mergeCell ref="K18:L18"/>
    <mergeCell ref="O18:P18"/>
    <mergeCell ref="G24:H24"/>
    <mergeCell ref="K24:L24"/>
    <mergeCell ref="K20:L20"/>
    <mergeCell ref="O20:P20"/>
    <mergeCell ref="S20:T20"/>
    <mergeCell ref="A21:D21"/>
    <mergeCell ref="G21:H21"/>
    <mergeCell ref="K21:L21"/>
    <mergeCell ref="O21:P21"/>
    <mergeCell ref="S21:T21"/>
    <mergeCell ref="O22:P22"/>
    <mergeCell ref="S22:T22"/>
    <mergeCell ref="G23:H23"/>
    <mergeCell ref="K23:L23"/>
    <mergeCell ref="O23:P23"/>
    <mergeCell ref="S23:T23"/>
    <mergeCell ref="G22:H22"/>
    <mergeCell ref="K22:L22"/>
    <mergeCell ref="O24:P24"/>
    <mergeCell ref="S24:T24"/>
    <mergeCell ref="A25:D25"/>
    <mergeCell ref="G25:H25"/>
    <mergeCell ref="K25:L25"/>
    <mergeCell ref="O25:P25"/>
    <mergeCell ref="S25:T25"/>
    <mergeCell ref="A22:A24"/>
    <mergeCell ref="B22:B24"/>
    <mergeCell ref="C22:C24"/>
    <mergeCell ref="A30:D30"/>
    <mergeCell ref="G30:H30"/>
    <mergeCell ref="K30:L30"/>
    <mergeCell ref="O30:P30"/>
    <mergeCell ref="S30:T30"/>
    <mergeCell ref="A26:A29"/>
    <mergeCell ref="B26:B29"/>
    <mergeCell ref="C26:C29"/>
    <mergeCell ref="G26:H26"/>
    <mergeCell ref="K26:L26"/>
    <mergeCell ref="G28:H28"/>
    <mergeCell ref="K28:L28"/>
    <mergeCell ref="O26:P26"/>
    <mergeCell ref="S26:T26"/>
    <mergeCell ref="G27:H27"/>
    <mergeCell ref="K27:L27"/>
    <mergeCell ref="O27:P27"/>
    <mergeCell ref="S27:T27"/>
    <mergeCell ref="O28:P28"/>
    <mergeCell ref="S28:T28"/>
    <mergeCell ref="G29:H29"/>
    <mergeCell ref="K29:L29"/>
    <mergeCell ref="O29:P29"/>
    <mergeCell ref="S29:T29"/>
    <mergeCell ref="A33:D33"/>
    <mergeCell ref="G33:H33"/>
    <mergeCell ref="K33:L33"/>
    <mergeCell ref="O33:P33"/>
    <mergeCell ref="S33:T33"/>
    <mergeCell ref="G31:H31"/>
    <mergeCell ref="K31:L31"/>
    <mergeCell ref="O31:P31"/>
    <mergeCell ref="S31:T31"/>
    <mergeCell ref="A32:D32"/>
    <mergeCell ref="G32:H32"/>
    <mergeCell ref="K32:L32"/>
    <mergeCell ref="O32:P32"/>
    <mergeCell ref="S32:T32"/>
  </mergeCells>
  <hyperlinks>
    <hyperlink ref="B7" r:id="rId1" xr:uid="{00000000-0004-0000-0700-000000000000}"/>
    <hyperlink ref="C7" r:id="rId2" xr:uid="{00000000-0004-0000-0700-000001000000}"/>
    <hyperlink ref="B11" r:id="rId3" xr:uid="{00000000-0004-0000-0700-000002000000}"/>
    <hyperlink ref="C11" r:id="rId4" xr:uid="{00000000-0004-0000-0700-000003000000}"/>
    <hyperlink ref="B14" r:id="rId5" xr:uid="{00000000-0004-0000-0700-000004000000}"/>
    <hyperlink ref="C14" r:id="rId6" xr:uid="{00000000-0004-0000-0700-000005000000}"/>
    <hyperlink ref="B18" r:id="rId7" xr:uid="{00000000-0004-0000-0700-000006000000}"/>
    <hyperlink ref="C18" r:id="rId8" xr:uid="{00000000-0004-0000-0700-000007000000}"/>
    <hyperlink ref="B22" r:id="rId9" xr:uid="{00000000-0004-0000-0700-000008000000}"/>
    <hyperlink ref="C22" r:id="rId10" xr:uid="{00000000-0004-0000-0700-000009000000}"/>
    <hyperlink ref="B26" r:id="rId11" xr:uid="{00000000-0004-0000-0700-00000A000000}"/>
    <hyperlink ref="C26" r:id="rId12" xr:uid="{00000000-0004-0000-0700-00000B000000}"/>
    <hyperlink ref="B31" r:id="rId13" xr:uid="{00000000-0004-0000-0700-00000C000000}"/>
    <hyperlink ref="C31" r:id="rId14" xr:uid="{00000000-0004-0000-0700-00000D000000}"/>
  </hyperlinks>
  <pageMargins left="0.25" right="0.5" top="0.25" bottom="0.25169291300000002" header="0.39370078740157499" footer="0.39370078740157499"/>
  <pageSetup paperSize="5" orientation="landscape" horizontalDpi="300" verticalDpi="300" r:id="rId15"/>
  <headerFooter alignWithMargins="0">
    <oddFooter>&amp;L&amp;"Calibri,Bold"&amp;11 Generated By : 3130079 &amp;R&amp;"Calibri,Bold"&amp;11Page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2010-2011</vt:lpstr>
      <vt:lpstr>2011-2012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2021-22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2022-07-19T09:46:25Z</cp:lastPrinted>
  <dcterms:created xsi:type="dcterms:W3CDTF">2022-05-30T12:27:12Z</dcterms:created>
  <dcterms:modified xsi:type="dcterms:W3CDTF">2022-07-19T10:01:46Z</dcterms:modified>
</cp:coreProperties>
</file>